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на 2025-2027 гг" sheetId="1" r:id="rId1"/>
  </sheets>
  <definedNames>
    <definedName name="_xlnm.Print_Titles" localSheetId="0">'на 2025-2027 гг'!$8:$8</definedName>
    <definedName name="_xlnm.Print_Area" localSheetId="0">'на 2025-2027 гг'!$A$1:$M$80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9" i="1" l="1"/>
  <c r="F49" i="1" s="1"/>
  <c r="I49" i="1" s="1"/>
  <c r="L49" i="1" s="1"/>
  <c r="E48" i="1"/>
  <c r="H48" i="1" s="1"/>
  <c r="K48" i="1" s="1"/>
  <c r="D48" i="1"/>
  <c r="F48" i="1" s="1"/>
  <c r="I48" i="1" s="1"/>
  <c r="L48" i="1" s="1"/>
  <c r="D44" i="1"/>
  <c r="F44" i="1" s="1"/>
  <c r="I44" i="1" s="1"/>
  <c r="L44" i="1" s="1"/>
  <c r="D41" i="1"/>
  <c r="G41" i="1" s="1"/>
  <c r="J41" i="1" s="1"/>
  <c r="M41" i="1" s="1"/>
  <c r="D36" i="1"/>
  <c r="E36" i="1"/>
  <c r="F36" i="1"/>
  <c r="G36" i="1"/>
  <c r="H36" i="1"/>
  <c r="I36" i="1"/>
  <c r="J36" i="1"/>
  <c r="K36" i="1"/>
  <c r="L36" i="1"/>
  <c r="M36" i="1"/>
  <c r="C36" i="1"/>
  <c r="D34" i="1"/>
  <c r="E34" i="1"/>
  <c r="F34" i="1"/>
  <c r="G34" i="1"/>
  <c r="H34" i="1"/>
  <c r="I34" i="1"/>
  <c r="J34" i="1"/>
  <c r="K34" i="1"/>
  <c r="L34" i="1"/>
  <c r="M34" i="1"/>
  <c r="C34" i="1"/>
  <c r="H20" i="1"/>
  <c r="K20" i="1" s="1"/>
  <c r="D20" i="1"/>
  <c r="E20" i="1" s="1"/>
  <c r="D17" i="1"/>
  <c r="G17" i="1" s="1"/>
  <c r="J17" i="1" s="1"/>
  <c r="D13" i="1"/>
  <c r="E13" i="1" s="1"/>
  <c r="H13" i="1" s="1"/>
  <c r="K13" i="1" s="1"/>
  <c r="D10" i="1"/>
  <c r="G49" i="1" l="1"/>
  <c r="J49" i="1" s="1"/>
  <c r="M49" i="1" s="1"/>
  <c r="G10" i="1"/>
  <c r="J10" i="1" s="1"/>
  <c r="M10" i="1" s="1"/>
  <c r="E10" i="1"/>
  <c r="H10" i="1" s="1"/>
  <c r="K10" i="1" s="1"/>
  <c r="F10" i="1"/>
  <c r="I10" i="1" s="1"/>
  <c r="L10" i="1" s="1"/>
  <c r="G48" i="1"/>
  <c r="J48" i="1" s="1"/>
  <c r="M48" i="1" s="1"/>
  <c r="E49" i="1"/>
  <c r="H49" i="1" s="1"/>
  <c r="K49" i="1" s="1"/>
  <c r="G44" i="1"/>
  <c r="J44" i="1" s="1"/>
  <c r="M44" i="1" s="1"/>
  <c r="E44" i="1"/>
  <c r="H44" i="1" s="1"/>
  <c r="K44" i="1" s="1"/>
  <c r="F41" i="1"/>
  <c r="I41" i="1" s="1"/>
  <c r="L41" i="1" s="1"/>
  <c r="E41" i="1"/>
  <c r="H41" i="1" s="1"/>
  <c r="K41" i="1" s="1"/>
  <c r="M17" i="1"/>
  <c r="F17" i="1"/>
  <c r="I17" i="1" s="1"/>
  <c r="L17" i="1" s="1"/>
  <c r="E17" i="1"/>
  <c r="H17" i="1" s="1"/>
  <c r="K17" i="1" s="1"/>
  <c r="G20" i="1"/>
  <c r="J20" i="1" s="1"/>
  <c r="M20" i="1" s="1"/>
  <c r="F20" i="1"/>
  <c r="I20" i="1" s="1"/>
  <c r="L20" i="1" s="1"/>
  <c r="F13" i="1"/>
  <c r="I13" i="1" s="1"/>
  <c r="L13" i="1" s="1"/>
  <c r="G13" i="1"/>
  <c r="J13" i="1" s="1"/>
  <c r="M13" i="1" s="1"/>
</calcChain>
</file>

<file path=xl/sharedStrings.xml><?xml version="1.0" encoding="utf-8"?>
<sst xmlns="http://schemas.openxmlformats.org/spreadsheetml/2006/main" count="156" uniqueCount="108">
  <si>
    <t>Показатели</t>
  </si>
  <si>
    <t>Единица измерения</t>
  </si>
  <si>
    <t>отчетный</t>
  </si>
  <si>
    <t>Прогноз</t>
  </si>
  <si>
    <t>консервативный</t>
  </si>
  <si>
    <t>базовый</t>
  </si>
  <si>
    <t>целевой</t>
  </si>
  <si>
    <t>1 вариант</t>
  </si>
  <si>
    <t>2 вариант</t>
  </si>
  <si>
    <t>3 вариант</t>
  </si>
  <si>
    <t>1. Промышленное производство (BCDE)</t>
  </si>
  <si>
    <t xml:space="preserve">Объем отгруженных товаров собственного производства, выполненных работ и услуг собственными силами </t>
  </si>
  <si>
    <t xml:space="preserve">млн. руб. </t>
  </si>
  <si>
    <t>Индекс промышленного производства *</t>
  </si>
  <si>
    <t>% к предыдущему году в сопоставимых ценах</t>
  </si>
  <si>
    <t>2. Сельское хозяйство</t>
  </si>
  <si>
    <t>Продукция сельского хозяйства</t>
  </si>
  <si>
    <t>млн. руб.</t>
  </si>
  <si>
    <t>Индекс производства продукции сельского хозяйства</t>
  </si>
  <si>
    <t>Индекс-дефлятор продукции сельского хозяйства в хозяйствах всех категорий</t>
  </si>
  <si>
    <t>% к предыдущему году</t>
  </si>
  <si>
    <t>Продукция сельского хозяйства в хозяйствах всех категорий, в том числе:</t>
  </si>
  <si>
    <t>Продукция растениеводства</t>
  </si>
  <si>
    <t xml:space="preserve">млн.руб. </t>
  </si>
  <si>
    <t>Индекс производства продукции растениеводства</t>
  </si>
  <si>
    <t>Индекс-дефлятор продукции растениеводства</t>
  </si>
  <si>
    <t>Продукция животноводства</t>
  </si>
  <si>
    <t>Индекс производства продукции животноводства</t>
  </si>
  <si>
    <t>Индекс-дефлятор продукции животноводства</t>
  </si>
  <si>
    <t xml:space="preserve">Производство важнейших видов продукции в натуральном выражении </t>
  </si>
  <si>
    <t>Валовой сбор зерна (в весе после доработки)</t>
  </si>
  <si>
    <t>тыс. тонн</t>
  </si>
  <si>
    <t>Валовой сбор семян масличных культур – всего</t>
  </si>
  <si>
    <t>Валовой сбор картофеля</t>
  </si>
  <si>
    <t>Валовой сбор овощей</t>
  </si>
  <si>
    <t>Скот и птица на убой (в живом весе)</t>
  </si>
  <si>
    <t>Молоко</t>
  </si>
  <si>
    <t>Яйца</t>
  </si>
  <si>
    <t>млн.шт.</t>
  </si>
  <si>
    <t>3. Транспорт</t>
  </si>
  <si>
    <t>Протяженность автомобильных дорог общего пользования с твердым покрытием (федерального, регионального и межмуниципального, местного значения)</t>
  </si>
  <si>
    <t>км.</t>
  </si>
  <si>
    <t>в том числе федерального значения</t>
  </si>
  <si>
    <t>Плотность автомобильных дорог общего пользования с твердым покрытием</t>
  </si>
  <si>
    <t>на конец года; км путей на 10000 кв.км территории</t>
  </si>
  <si>
    <t>Удельный вес автомобильных дорог с твердым покрытием в общей протяженности автомобильных дорог общего пользования</t>
  </si>
  <si>
    <t>на конец года; %</t>
  </si>
  <si>
    <t>4. Строительство</t>
  </si>
  <si>
    <t>Ввод в действие жилых домов</t>
  </si>
  <si>
    <t>тыс. кв. м. в общей площади</t>
  </si>
  <si>
    <t>Удельный вес жилых домов, построенных населением</t>
  </si>
  <si>
    <t>%</t>
  </si>
  <si>
    <t>5. Инвестиции</t>
  </si>
  <si>
    <t>Инвестиции в основной капитал</t>
  </si>
  <si>
    <t>в ценах соответствующих лет; млн. руб.</t>
  </si>
  <si>
    <t>Индекс физического объема инвестиций в основной капитал</t>
  </si>
  <si>
    <t>Индекс-дефлятор</t>
  </si>
  <si>
    <t>Объем инвестиций в основной капитал за счет всех источников финансирования (без субъектов малого предпринимательства и объемов инвестиций, не наблюдаемых прямыми статистическими методами) - всего</t>
  </si>
  <si>
    <t>Индекс физического объема</t>
  </si>
  <si>
    <t>Распределение инвестиций в основной капитал по источникам финансирования (без субъектов малого предпринимательства и объема инвестиций, не наблюдаемых прямыми статистическими методами)</t>
  </si>
  <si>
    <t>Собственные средства</t>
  </si>
  <si>
    <t>млн. рублей</t>
  </si>
  <si>
    <t>Привлеченные средства</t>
  </si>
  <si>
    <t>Кредиты банков</t>
  </si>
  <si>
    <t>в том числе кредиты иностранных банков</t>
  </si>
  <si>
    <t>Заемные средства других организаций</t>
  </si>
  <si>
    <t>Бюджетные средства</t>
  </si>
  <si>
    <t>в том числе:</t>
  </si>
  <si>
    <t>федеральный бюджет</t>
  </si>
  <si>
    <t>бюджеты субъектов Российской Федерации</t>
  </si>
  <si>
    <t>из местных бюджетов</t>
  </si>
  <si>
    <t>Прочие</t>
  </si>
  <si>
    <t>6. Торговля и услуги населению</t>
  </si>
  <si>
    <t>Объем платных услуг населению</t>
  </si>
  <si>
    <t>Индекс физического объема платных услуг населению</t>
  </si>
  <si>
    <t>Индекс-дефлятор объема платных услуг</t>
  </si>
  <si>
    <t>7. Малое и среднее предпринимательство, включая микропредприятия</t>
  </si>
  <si>
    <t>Число малых и средних предприятий, включая микропредприятия (на конец года)</t>
  </si>
  <si>
    <t>единиц</t>
  </si>
  <si>
    <t>Среднесписочная численность работников малых и средних предприятий, включая микропредприятия (без внешних совместителей)</t>
  </si>
  <si>
    <t>тыс. чел.</t>
  </si>
  <si>
    <t>8. Население</t>
  </si>
  <si>
    <t>Численность населения (в среднегодовом исчислении)</t>
  </si>
  <si>
    <t>тыс.чел.</t>
  </si>
  <si>
    <t>Численность населения трудоспособного возраста</t>
  </si>
  <si>
    <t>Численность населения старше трудоспособного возраста</t>
  </si>
  <si>
    <t>Общий коэффициент рождаемости</t>
  </si>
  <si>
    <t>число родившихся на 1000 человек населения</t>
  </si>
  <si>
    <t>Общий коэффициент смертности</t>
  </si>
  <si>
    <t>число умерших на 1000 человек населения</t>
  </si>
  <si>
    <t>Коэффициент естественного прироста населения</t>
  </si>
  <si>
    <t>на 1000 человек населения</t>
  </si>
  <si>
    <t>Миграционный прирост (убыль)</t>
  </si>
  <si>
    <t>тыс. чел</t>
  </si>
  <si>
    <t>9. Труд и занятость</t>
  </si>
  <si>
    <t>Номинальная начисленная среднемесячная заработная плата работников организаций</t>
  </si>
  <si>
    <t>руб/мес</t>
  </si>
  <si>
    <t>Темп номинальной начисленной среднемесячной заработной платы работников организаций</t>
  </si>
  <si>
    <t>% г/г</t>
  </si>
  <si>
    <t>Уровень зарегистрированной безработицы (на конец года)</t>
  </si>
  <si>
    <t>Численность безработных, зарегистрированных в  государственных учреждениях службы занятости населения (на конец года)</t>
  </si>
  <si>
    <t>Фонд заработной платы работников организаций</t>
  </si>
  <si>
    <t>Темп роста фонда заработной платы работников организаций</t>
  </si>
  <si>
    <t>Предшествующий текущему финансовому году</t>
  </si>
  <si>
    <t>оценка</t>
  </si>
  <si>
    <t xml:space="preserve">текущий финансовый год </t>
  </si>
  <si>
    <t>Протяженность автомобильных дорог общего пользования</t>
  </si>
  <si>
    <t>Приложение 1 к постановлению Администрации Чаинского района от 15.11.2024 года № 581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</si>
</sst>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,##0.0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0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 applyAlignment="1">
      <alignment vertical="center"/>
    </xf>
    <xf numFmtId="0" fontId="5" fillId="2" borderId="1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/>
    </xf>
    <xf numFmtId="164" fontId="4" fillId="2" borderId="1" xfId="0" applyNumberFormat="1" applyFont="1" applyFill="1" applyBorder="1" applyAlignment="1">
      <alignment horizontal="center" vertical="center" wrapText="1"/>
    </xf>
    <xf numFmtId="165" fontId="7" fillId="2" borderId="1" xfId="0" applyNumberFormat="1" applyFont="1" applyFill="1" applyBorder="1" applyAlignment="1" applyProtection="1">
      <alignment horizontal="center" vertical="center" wrapText="1"/>
      <protection locked="0"/>
    </xf>
    <xf numFmtId="165" fontId="6" fillId="2" borderId="1" xfId="0" applyNumberFormat="1" applyFont="1" applyFill="1" applyBorder="1" applyAlignment="1" applyProtection="1">
      <alignment horizontal="center" vertical="center" wrapText="1"/>
      <protection locked="0"/>
    </xf>
    <xf numFmtId="165" fontId="7" fillId="2" borderId="1" xfId="0" applyNumberFormat="1" applyFont="1" applyFill="1" applyBorder="1" applyAlignment="1" applyProtection="1">
      <alignment horizontal="center" vertical="center" wrapText="1"/>
    </xf>
    <xf numFmtId="165" fontId="6" fillId="2" borderId="1" xfId="0" applyNumberFormat="1" applyFont="1" applyFill="1" applyBorder="1" applyAlignment="1" applyProtection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/>
    </xf>
    <xf numFmtId="164" fontId="7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8" fillId="2" borderId="1" xfId="0" applyFont="1" applyFill="1" applyBorder="1" applyAlignment="1" applyProtection="1">
      <alignment horizontal="left" vertical="center" wrapText="1" shrinkToFit="1"/>
    </xf>
    <xf numFmtId="0" fontId="9" fillId="2" borderId="1" xfId="0" applyFont="1" applyFill="1" applyBorder="1" applyAlignment="1" applyProtection="1">
      <alignment horizontal="center" vertical="center" wrapText="1"/>
    </xf>
    <xf numFmtId="165" fontId="9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164" fontId="5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/>
    </xf>
    <xf numFmtId="2" fontId="5" fillId="2" borderId="1" xfId="0" applyNumberFormat="1" applyFont="1" applyFill="1" applyBorder="1" applyAlignment="1">
      <alignment horizontal="center" vertical="center" wrapText="1"/>
    </xf>
    <xf numFmtId="165" fontId="5" fillId="2" borderId="1" xfId="0" applyNumberFormat="1" applyFont="1" applyFill="1" applyBorder="1" applyAlignment="1">
      <alignment horizontal="center" vertical="center" wrapText="1"/>
    </xf>
    <xf numFmtId="0" fontId="10" fillId="0" borderId="4" xfId="0" applyFont="1" applyBorder="1" applyAlignment="1">
      <alignment horizontal="left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81"/>
  <sheetViews>
    <sheetView tabSelected="1" zoomScaleNormal="100" workbookViewId="0">
      <selection activeCell="M8" sqref="M8"/>
    </sheetView>
  </sheetViews>
  <sheetFormatPr defaultRowHeight="15" x14ac:dyDescent="0.25"/>
  <cols>
    <col min="1" max="1" width="27.28515625" customWidth="1"/>
    <col min="2" max="2" width="12.5703125" customWidth="1"/>
    <col min="3" max="3" width="13" customWidth="1"/>
    <col min="4" max="4" width="12.5703125" customWidth="1"/>
    <col min="5" max="5" width="11.28515625" customWidth="1"/>
    <col min="6" max="6" width="10.85546875" customWidth="1"/>
    <col min="7" max="7" width="11.140625" customWidth="1"/>
    <col min="8" max="8" width="10.85546875" customWidth="1"/>
    <col min="9" max="9" width="9.42578125" customWidth="1"/>
    <col min="10" max="10" width="11.7109375" bestFit="1" customWidth="1"/>
    <col min="11" max="11" width="9.7109375" customWidth="1"/>
    <col min="12" max="13" width="11.7109375" bestFit="1" customWidth="1"/>
  </cols>
  <sheetData>
    <row r="1" spans="1:13" ht="38.25" customHeight="1" x14ac:dyDescent="0.25">
      <c r="I1" s="25" t="s">
        <v>107</v>
      </c>
      <c r="J1" s="25"/>
      <c r="K1" s="25"/>
      <c r="L1" s="25"/>
      <c r="M1" s="25"/>
    </row>
    <row r="2" spans="1:13" ht="25.5" customHeight="1" x14ac:dyDescent="0.25">
      <c r="A2" s="28" t="s">
        <v>0</v>
      </c>
      <c r="B2" s="28" t="s">
        <v>1</v>
      </c>
      <c r="C2" s="29" t="s">
        <v>103</v>
      </c>
      <c r="D2" s="26" t="s">
        <v>105</v>
      </c>
      <c r="E2" s="28" t="s">
        <v>3</v>
      </c>
      <c r="F2" s="28"/>
      <c r="G2" s="28"/>
      <c r="H2" s="28"/>
      <c r="I2" s="28"/>
      <c r="J2" s="28"/>
      <c r="K2" s="28"/>
      <c r="L2" s="28"/>
      <c r="M2" s="28"/>
    </row>
    <row r="3" spans="1:13" ht="38.25" customHeight="1" x14ac:dyDescent="0.25">
      <c r="A3" s="28"/>
      <c r="B3" s="28"/>
      <c r="C3" s="30"/>
      <c r="D3" s="27"/>
      <c r="E3" s="28"/>
      <c r="F3" s="28"/>
      <c r="G3" s="28"/>
      <c r="H3" s="28"/>
      <c r="I3" s="28"/>
      <c r="J3" s="28"/>
      <c r="K3" s="28"/>
      <c r="L3" s="28"/>
      <c r="M3" s="28"/>
    </row>
    <row r="4" spans="1:13" ht="12.75" customHeight="1" x14ac:dyDescent="0.25">
      <c r="A4" s="28"/>
      <c r="B4" s="28"/>
      <c r="C4" s="18" t="s">
        <v>2</v>
      </c>
      <c r="D4" s="19" t="s">
        <v>104</v>
      </c>
      <c r="E4" s="28"/>
      <c r="F4" s="28"/>
      <c r="G4" s="28"/>
      <c r="H4" s="28"/>
      <c r="I4" s="28"/>
      <c r="J4" s="28"/>
      <c r="K4" s="28"/>
      <c r="L4" s="28"/>
      <c r="M4" s="28"/>
    </row>
    <row r="5" spans="1:13" x14ac:dyDescent="0.25">
      <c r="A5" s="28"/>
      <c r="B5" s="28"/>
      <c r="C5" s="28">
        <v>2023</v>
      </c>
      <c r="D5" s="28">
        <v>2024</v>
      </c>
      <c r="E5" s="28">
        <v>2025</v>
      </c>
      <c r="F5" s="28"/>
      <c r="G5" s="28"/>
      <c r="H5" s="28">
        <v>2026</v>
      </c>
      <c r="I5" s="28"/>
      <c r="J5" s="28"/>
      <c r="K5" s="28">
        <v>2027</v>
      </c>
      <c r="L5" s="28"/>
      <c r="M5" s="28"/>
    </row>
    <row r="6" spans="1:13" ht="25.5" x14ac:dyDescent="0.25">
      <c r="A6" s="28"/>
      <c r="B6" s="28"/>
      <c r="C6" s="28"/>
      <c r="D6" s="28"/>
      <c r="E6" s="3" t="s">
        <v>4</v>
      </c>
      <c r="F6" s="3" t="s">
        <v>5</v>
      </c>
      <c r="G6" s="3" t="s">
        <v>6</v>
      </c>
      <c r="H6" s="3" t="s">
        <v>4</v>
      </c>
      <c r="I6" s="3" t="s">
        <v>5</v>
      </c>
      <c r="J6" s="3" t="s">
        <v>6</v>
      </c>
      <c r="K6" s="3" t="s">
        <v>4</v>
      </c>
      <c r="L6" s="3" t="s">
        <v>5</v>
      </c>
      <c r="M6" s="3" t="s">
        <v>6</v>
      </c>
    </row>
    <row r="7" spans="1:13" x14ac:dyDescent="0.25">
      <c r="A7" s="28"/>
      <c r="B7" s="28"/>
      <c r="C7" s="28"/>
      <c r="D7" s="28"/>
      <c r="E7" s="3" t="s">
        <v>7</v>
      </c>
      <c r="F7" s="3" t="s">
        <v>8</v>
      </c>
      <c r="G7" s="3" t="s">
        <v>9</v>
      </c>
      <c r="H7" s="3" t="s">
        <v>7</v>
      </c>
      <c r="I7" s="3" t="s">
        <v>8</v>
      </c>
      <c r="J7" s="3" t="s">
        <v>9</v>
      </c>
      <c r="K7" s="3" t="s">
        <v>7</v>
      </c>
      <c r="L7" s="3" t="s">
        <v>8</v>
      </c>
      <c r="M7" s="3" t="s">
        <v>9</v>
      </c>
    </row>
    <row r="8" spans="1:13" x14ac:dyDescent="0.25">
      <c r="A8" s="3">
        <v>1</v>
      </c>
      <c r="B8" s="3">
        <v>2</v>
      </c>
      <c r="C8" s="3">
        <v>3</v>
      </c>
      <c r="D8" s="3">
        <v>4</v>
      </c>
      <c r="E8" s="3">
        <v>5</v>
      </c>
      <c r="F8" s="3">
        <v>6</v>
      </c>
      <c r="G8" s="3">
        <v>7</v>
      </c>
      <c r="H8" s="3">
        <v>8</v>
      </c>
      <c r="I8" s="3">
        <v>9</v>
      </c>
      <c r="J8" s="3">
        <v>10</v>
      </c>
      <c r="K8" s="3">
        <v>11</v>
      </c>
      <c r="L8" s="3">
        <v>12</v>
      </c>
      <c r="M8" s="3">
        <v>13</v>
      </c>
    </row>
    <row r="9" spans="1:13" ht="38.25" customHeight="1" x14ac:dyDescent="0.25">
      <c r="A9" s="2" t="s">
        <v>10</v>
      </c>
      <c r="B9" s="6"/>
      <c r="C9" s="3"/>
      <c r="D9" s="3"/>
      <c r="E9" s="3"/>
      <c r="F9" s="3"/>
      <c r="G9" s="3"/>
      <c r="H9" s="3"/>
      <c r="I9" s="3"/>
      <c r="J9" s="3"/>
      <c r="K9" s="3"/>
      <c r="L9" s="3"/>
      <c r="M9" s="3"/>
    </row>
    <row r="10" spans="1:13" ht="56.25" customHeight="1" x14ac:dyDescent="0.25">
      <c r="A10" s="2" t="s">
        <v>11</v>
      </c>
      <c r="B10" s="6" t="s">
        <v>12</v>
      </c>
      <c r="C10" s="20">
        <v>255</v>
      </c>
      <c r="D10" s="20">
        <f>C10*D11/100</f>
        <v>62.984999999999999</v>
      </c>
      <c r="E10" s="20">
        <f>(D10-19)*E11/100</f>
        <v>45.964325000000002</v>
      </c>
      <c r="F10" s="20">
        <f>(D10-19)*F11/100</f>
        <v>46.052295000000001</v>
      </c>
      <c r="G10" s="20">
        <f>(D10-19)*G11/100</f>
        <v>46.052295000000001</v>
      </c>
      <c r="H10" s="20">
        <f t="shared" ref="H10:M10" si="0">E10*H11/100</f>
        <v>47.435183400000007</v>
      </c>
      <c r="I10" s="20">
        <f t="shared" si="0"/>
        <v>47.664125325000008</v>
      </c>
      <c r="J10" s="20">
        <f t="shared" si="0"/>
        <v>47.664125325000008</v>
      </c>
      <c r="K10" s="20">
        <f t="shared" si="0"/>
        <v>48.953109268800006</v>
      </c>
      <c r="L10" s="20">
        <f t="shared" si="0"/>
        <v>49.237041460725003</v>
      </c>
      <c r="M10" s="20">
        <f t="shared" si="0"/>
        <v>49.237041460725003</v>
      </c>
    </row>
    <row r="11" spans="1:13" ht="68.25" customHeight="1" x14ac:dyDescent="0.25">
      <c r="A11" s="2" t="s">
        <v>13</v>
      </c>
      <c r="B11" s="6" t="s">
        <v>14</v>
      </c>
      <c r="C11" s="20">
        <v>111</v>
      </c>
      <c r="D11" s="20">
        <v>24.7</v>
      </c>
      <c r="E11" s="20">
        <v>104.5</v>
      </c>
      <c r="F11" s="20">
        <v>104.7</v>
      </c>
      <c r="G11" s="20">
        <v>104.7</v>
      </c>
      <c r="H11" s="20">
        <v>103.2</v>
      </c>
      <c r="I11" s="20">
        <v>103.5</v>
      </c>
      <c r="J11" s="20">
        <v>103.5</v>
      </c>
      <c r="K11" s="20">
        <v>103.2</v>
      </c>
      <c r="L11" s="20">
        <v>103.3</v>
      </c>
      <c r="M11" s="20">
        <v>103.3</v>
      </c>
    </row>
    <row r="12" spans="1:13" x14ac:dyDescent="0.25">
      <c r="A12" s="2" t="s">
        <v>15</v>
      </c>
      <c r="B12" s="3"/>
      <c r="C12" s="3"/>
      <c r="D12" s="20"/>
      <c r="E12" s="20"/>
      <c r="F12" s="20"/>
      <c r="G12" s="20"/>
      <c r="H12" s="20"/>
      <c r="I12" s="20"/>
      <c r="J12" s="20"/>
      <c r="K12" s="20"/>
      <c r="L12" s="20"/>
      <c r="M12" s="20"/>
    </row>
    <row r="13" spans="1:13" ht="36" customHeight="1" x14ac:dyDescent="0.25">
      <c r="A13" s="2" t="s">
        <v>16</v>
      </c>
      <c r="B13" s="3" t="s">
        <v>17</v>
      </c>
      <c r="C13" s="4">
        <v>491.8</v>
      </c>
      <c r="D13" s="5">
        <f>C13*D14*D15/10000</f>
        <v>521.10105055999998</v>
      </c>
      <c r="E13" s="5">
        <f>$D13*E14*E15/10000</f>
        <v>540.78966743515514</v>
      </c>
      <c r="F13" s="5">
        <f>$D13*F14*F15/10000</f>
        <v>551.15596068353932</v>
      </c>
      <c r="G13" s="5">
        <f>$D13*G14*G15/10000</f>
        <v>560.05572693466559</v>
      </c>
      <c r="H13" s="5">
        <f>E13*H14*H15/10000</f>
        <v>557.49573877134526</v>
      </c>
      <c r="I13" s="5">
        <f>F13*I14*I15/10000</f>
        <v>578.5616289148038</v>
      </c>
      <c r="J13" s="5">
        <f>G13*J14*J15/10000</f>
        <v>591.41817704211019</v>
      </c>
      <c r="K13" s="5">
        <f>H13*K14*K15/10000</f>
        <v>574.4740158499186</v>
      </c>
      <c r="L13" s="5">
        <f t="shared" ref="L13:M13" si="1">I13*L14*L15/10000</f>
        <v>608.14410253686242</v>
      </c>
      <c r="M13" s="5">
        <f t="shared" si="1"/>
        <v>624.93757007798217</v>
      </c>
    </row>
    <row r="14" spans="1:13" ht="68.25" customHeight="1" x14ac:dyDescent="0.25">
      <c r="A14" s="2" t="s">
        <v>18</v>
      </c>
      <c r="B14" s="3" t="s">
        <v>14</v>
      </c>
      <c r="C14" s="4">
        <v>95.9</v>
      </c>
      <c r="D14" s="9">
        <v>97.12</v>
      </c>
      <c r="E14" s="9">
        <v>98.089104294452227</v>
      </c>
      <c r="F14" s="9">
        <v>100.92326155542789</v>
      </c>
      <c r="G14" s="9">
        <v>102.65086471083079</v>
      </c>
      <c r="H14" s="9">
        <v>98.744443900643262</v>
      </c>
      <c r="I14" s="9">
        <v>101.03214441592419</v>
      </c>
      <c r="J14" s="9">
        <v>101.73398869147911</v>
      </c>
      <c r="K14" s="9">
        <v>99.177530456128125</v>
      </c>
      <c r="L14" s="9">
        <v>101.26503539148723</v>
      </c>
      <c r="M14" s="9">
        <v>101.79925802729468</v>
      </c>
    </row>
    <row r="15" spans="1:13" ht="51" customHeight="1" x14ac:dyDescent="0.25">
      <c r="A15" s="2" t="s">
        <v>19</v>
      </c>
      <c r="B15" s="3" t="s">
        <v>20</v>
      </c>
      <c r="C15" s="4">
        <v>99.7</v>
      </c>
      <c r="D15" s="9">
        <v>109.1</v>
      </c>
      <c r="E15" s="13">
        <v>105.8</v>
      </c>
      <c r="F15" s="13">
        <v>104.8</v>
      </c>
      <c r="G15" s="14">
        <v>104.7</v>
      </c>
      <c r="H15" s="14">
        <v>104.4</v>
      </c>
      <c r="I15" s="14">
        <v>103.9</v>
      </c>
      <c r="J15" s="14">
        <v>103.8</v>
      </c>
      <c r="K15" s="14">
        <v>103.9</v>
      </c>
      <c r="L15" s="14">
        <v>103.8</v>
      </c>
      <c r="M15" s="14">
        <v>103.8</v>
      </c>
    </row>
    <row r="16" spans="1:13" ht="56.25" customHeight="1" x14ac:dyDescent="0.25">
      <c r="A16" s="2" t="s">
        <v>21</v>
      </c>
      <c r="B16" s="3"/>
      <c r="C16" s="6"/>
      <c r="D16" s="6"/>
      <c r="E16" s="6"/>
      <c r="F16" s="6"/>
      <c r="G16" s="6"/>
      <c r="H16" s="6"/>
      <c r="I16" s="6"/>
      <c r="J16" s="6"/>
      <c r="K16" s="6"/>
      <c r="L16" s="6"/>
      <c r="M16" s="6"/>
    </row>
    <row r="17" spans="1:13" ht="26.25" customHeight="1" x14ac:dyDescent="0.25">
      <c r="A17" s="2" t="s">
        <v>22</v>
      </c>
      <c r="B17" s="3" t="s">
        <v>23</v>
      </c>
      <c r="C17" s="6">
        <v>196.3</v>
      </c>
      <c r="D17" s="7">
        <f>C17*D18*D19/10000</f>
        <v>208.04502160000001</v>
      </c>
      <c r="E17" s="7">
        <f>$D17*E18*E19/10000</f>
        <v>214.29340416973011</v>
      </c>
      <c r="F17" s="7">
        <f>$D17*F18*F19/10000</f>
        <v>222.16087631556002</v>
      </c>
      <c r="G17" s="7">
        <f>$D17*G18*G19/10000</f>
        <v>226.42319869559003</v>
      </c>
      <c r="H17" s="7">
        <f>E17*H18*H19/10000</f>
        <v>220.34033544859156</v>
      </c>
      <c r="I17" s="7">
        <f>F17*I18*I19/10000</f>
        <v>234.28752774924487</v>
      </c>
      <c r="J17" s="7">
        <f t="shared" ref="J17" si="2">G17*J18*J19/10000</f>
        <v>239.49279857069692</v>
      </c>
      <c r="K17" s="7">
        <f>H17*K18*K19/10000</f>
        <v>225.95747162018256</v>
      </c>
      <c r="L17" s="7">
        <f t="shared" ref="L17:M17" si="3">I17*L18*L19/10000</f>
        <v>246.84346493638236</v>
      </c>
      <c r="M17" s="7">
        <f t="shared" si="3"/>
        <v>253.07275872805118</v>
      </c>
    </row>
    <row r="18" spans="1:13" ht="76.5" customHeight="1" x14ac:dyDescent="0.25">
      <c r="A18" s="2" t="s">
        <v>24</v>
      </c>
      <c r="B18" s="3" t="s">
        <v>14</v>
      </c>
      <c r="C18" s="6">
        <v>83.1</v>
      </c>
      <c r="D18" s="10">
        <v>96.7</v>
      </c>
      <c r="E18" s="10">
        <v>96.99</v>
      </c>
      <c r="F18" s="10">
        <v>101.7</v>
      </c>
      <c r="G18" s="10">
        <v>103.75</v>
      </c>
      <c r="H18" s="10">
        <v>98.3</v>
      </c>
      <c r="I18" s="10">
        <v>101.5</v>
      </c>
      <c r="J18" s="10">
        <v>101.9</v>
      </c>
      <c r="K18" s="10">
        <v>98.7</v>
      </c>
      <c r="L18" s="10">
        <v>101.6</v>
      </c>
      <c r="M18" s="10">
        <v>101.9</v>
      </c>
    </row>
    <row r="19" spans="1:13" ht="45" customHeight="1" x14ac:dyDescent="0.25">
      <c r="A19" s="2" t="s">
        <v>25</v>
      </c>
      <c r="B19" s="3" t="s">
        <v>20</v>
      </c>
      <c r="C19" s="6">
        <v>116.6</v>
      </c>
      <c r="D19" s="10">
        <v>109.6</v>
      </c>
      <c r="E19" s="10">
        <v>106.2</v>
      </c>
      <c r="F19" s="10">
        <v>105</v>
      </c>
      <c r="G19" s="10">
        <v>104.9</v>
      </c>
      <c r="H19" s="10">
        <v>104.6</v>
      </c>
      <c r="I19" s="10">
        <v>103.9</v>
      </c>
      <c r="J19" s="10">
        <v>103.8</v>
      </c>
      <c r="K19" s="10">
        <v>103.9</v>
      </c>
      <c r="L19" s="10">
        <v>103.7</v>
      </c>
      <c r="M19" s="10">
        <v>103.7</v>
      </c>
    </row>
    <row r="20" spans="1:13" x14ac:dyDescent="0.25">
      <c r="A20" s="2" t="s">
        <v>26</v>
      </c>
      <c r="B20" s="3" t="s">
        <v>23</v>
      </c>
      <c r="C20" s="6">
        <v>295.5</v>
      </c>
      <c r="D20" s="8">
        <f>C20*D21*D22/10000</f>
        <v>313.02314999999999</v>
      </c>
      <c r="E20" s="8">
        <f>$D20*E21*E22/10000</f>
        <v>326.50130079270002</v>
      </c>
      <c r="F20" s="8">
        <f>$D20*F21*F22/10000</f>
        <v>329.05932597449998</v>
      </c>
      <c r="G20" s="8">
        <f>$D20*G21*G22/10000</f>
        <v>333.65137558499998</v>
      </c>
      <c r="H20" s="8">
        <f t="shared" ref="H20:M20" si="4">E20*H21*H22/10000</f>
        <v>337.16875129219915</v>
      </c>
      <c r="I20" s="8">
        <f t="shared" si="4"/>
        <v>344.29608900442321</v>
      </c>
      <c r="J20" s="8">
        <f t="shared" si="4"/>
        <v>351.87841658183299</v>
      </c>
      <c r="K20" s="8">
        <f t="shared" si="4"/>
        <v>348.56674092963192</v>
      </c>
      <c r="L20" s="8">
        <f t="shared" si="4"/>
        <v>361.3008728403517</v>
      </c>
      <c r="M20" s="8">
        <f t="shared" si="4"/>
        <v>371.81690330060945</v>
      </c>
    </row>
    <row r="21" spans="1:13" ht="78.75" customHeight="1" x14ac:dyDescent="0.25">
      <c r="A21" s="2" t="s">
        <v>27</v>
      </c>
      <c r="B21" s="3" t="s">
        <v>14</v>
      </c>
      <c r="C21" s="6">
        <v>104.3</v>
      </c>
      <c r="D21" s="10">
        <v>99</v>
      </c>
      <c r="E21" s="10">
        <v>99.15</v>
      </c>
      <c r="F21" s="10">
        <v>100.5</v>
      </c>
      <c r="G21" s="10">
        <v>102</v>
      </c>
      <c r="H21" s="10">
        <v>99.2</v>
      </c>
      <c r="I21" s="10">
        <v>100.8</v>
      </c>
      <c r="J21" s="10">
        <v>101.7</v>
      </c>
      <c r="K21" s="10">
        <v>99.5</v>
      </c>
      <c r="L21" s="10">
        <v>101</v>
      </c>
      <c r="M21" s="10">
        <v>101.7</v>
      </c>
    </row>
    <row r="22" spans="1:13" ht="46.5" customHeight="1" x14ac:dyDescent="0.25">
      <c r="A22" s="2" t="s">
        <v>28</v>
      </c>
      <c r="B22" s="3" t="s">
        <v>20</v>
      </c>
      <c r="C22" s="6">
        <v>90.9</v>
      </c>
      <c r="D22" s="10">
        <v>107</v>
      </c>
      <c r="E22" s="10">
        <v>105.2</v>
      </c>
      <c r="F22" s="10">
        <v>104.6</v>
      </c>
      <c r="G22" s="10">
        <v>104.5</v>
      </c>
      <c r="H22" s="10">
        <v>104.1</v>
      </c>
      <c r="I22" s="10">
        <v>103.8</v>
      </c>
      <c r="J22" s="10">
        <v>103.7</v>
      </c>
      <c r="K22" s="10">
        <v>103.9</v>
      </c>
      <c r="L22" s="10">
        <v>103.9</v>
      </c>
      <c r="M22" s="10">
        <v>103.9</v>
      </c>
    </row>
    <row r="23" spans="1:13" ht="45" customHeight="1" x14ac:dyDescent="0.25">
      <c r="A23" s="2" t="s">
        <v>29</v>
      </c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</row>
    <row r="24" spans="1:13" ht="36.75" customHeight="1" x14ac:dyDescent="0.25">
      <c r="A24" s="2" t="s">
        <v>30</v>
      </c>
      <c r="B24" s="3" t="s">
        <v>31</v>
      </c>
      <c r="C24" s="3">
        <v>0.6</v>
      </c>
      <c r="D24" s="3">
        <v>0.6</v>
      </c>
      <c r="E24" s="3">
        <v>0.6</v>
      </c>
      <c r="F24" s="3">
        <v>0.7</v>
      </c>
      <c r="G24" s="3">
        <v>0.9</v>
      </c>
      <c r="H24" s="3">
        <v>0.6</v>
      </c>
      <c r="I24" s="3">
        <v>0.7</v>
      </c>
      <c r="J24" s="20">
        <v>1</v>
      </c>
      <c r="K24" s="3">
        <v>0.6</v>
      </c>
      <c r="L24" s="3">
        <v>0.7</v>
      </c>
      <c r="M24" s="3">
        <v>1.1000000000000001</v>
      </c>
    </row>
    <row r="25" spans="1:13" ht="27.75" customHeight="1" x14ac:dyDescent="0.25">
      <c r="A25" s="2" t="s">
        <v>32</v>
      </c>
      <c r="B25" s="3" t="s">
        <v>31</v>
      </c>
      <c r="C25" s="20">
        <v>0</v>
      </c>
      <c r="D25" s="20">
        <v>0</v>
      </c>
      <c r="E25" s="20">
        <v>0</v>
      </c>
      <c r="F25" s="20">
        <v>0</v>
      </c>
      <c r="G25" s="20">
        <v>0</v>
      </c>
      <c r="H25" s="20">
        <v>0</v>
      </c>
      <c r="I25" s="20">
        <v>0</v>
      </c>
      <c r="J25" s="20">
        <v>0</v>
      </c>
      <c r="K25" s="20">
        <v>0</v>
      </c>
      <c r="L25" s="20">
        <v>0</v>
      </c>
      <c r="M25" s="20">
        <v>0</v>
      </c>
    </row>
    <row r="26" spans="1:13" ht="21" customHeight="1" x14ac:dyDescent="0.25">
      <c r="A26" s="2" t="s">
        <v>33</v>
      </c>
      <c r="B26" s="3" t="s">
        <v>31</v>
      </c>
      <c r="C26" s="3">
        <v>2.2999999999999998</v>
      </c>
      <c r="D26" s="3">
        <v>2.2999999999999998</v>
      </c>
      <c r="E26" s="3">
        <v>2.2000000000000002</v>
      </c>
      <c r="F26" s="3">
        <v>2.2999999999999998</v>
      </c>
      <c r="G26" s="3">
        <v>2.5</v>
      </c>
      <c r="H26" s="3">
        <v>2.2000000000000002</v>
      </c>
      <c r="I26" s="3">
        <v>2.2999999999999998</v>
      </c>
      <c r="J26" s="3">
        <v>2.5</v>
      </c>
      <c r="K26" s="3">
        <v>2.2000000000000002</v>
      </c>
      <c r="L26" s="3">
        <v>2.2999999999999998</v>
      </c>
      <c r="M26" s="3">
        <v>2.5</v>
      </c>
    </row>
    <row r="27" spans="1:13" ht="25.5" customHeight="1" x14ac:dyDescent="0.25">
      <c r="A27" s="2" t="s">
        <v>34</v>
      </c>
      <c r="B27" s="3" t="s">
        <v>31</v>
      </c>
      <c r="C27" s="3">
        <v>1.2</v>
      </c>
      <c r="D27" s="20">
        <v>1</v>
      </c>
      <c r="E27" s="20">
        <v>0.9</v>
      </c>
      <c r="F27" s="20">
        <v>1</v>
      </c>
      <c r="G27" s="20">
        <v>1.1000000000000001</v>
      </c>
      <c r="H27" s="20">
        <v>0.9</v>
      </c>
      <c r="I27" s="20">
        <v>1</v>
      </c>
      <c r="J27" s="20">
        <v>1.1000000000000001</v>
      </c>
      <c r="K27" s="20">
        <v>0.9</v>
      </c>
      <c r="L27" s="20">
        <v>1</v>
      </c>
      <c r="M27" s="20">
        <v>1.3</v>
      </c>
    </row>
    <row r="28" spans="1:13" ht="28.5" customHeight="1" x14ac:dyDescent="0.25">
      <c r="A28" s="2" t="s">
        <v>35</v>
      </c>
      <c r="B28" s="3" t="s">
        <v>31</v>
      </c>
      <c r="C28" s="3">
        <v>0.6</v>
      </c>
      <c r="D28" s="3">
        <v>0.6</v>
      </c>
      <c r="E28" s="3">
        <v>0.6</v>
      </c>
      <c r="F28" s="3">
        <v>0.6</v>
      </c>
      <c r="G28" s="3">
        <v>0.6</v>
      </c>
      <c r="H28" s="3">
        <v>0.6</v>
      </c>
      <c r="I28" s="3">
        <v>0.6</v>
      </c>
      <c r="J28" s="3">
        <v>0.6</v>
      </c>
      <c r="K28" s="3">
        <v>0.6</v>
      </c>
      <c r="L28" s="3">
        <v>0.6</v>
      </c>
      <c r="M28" s="3">
        <v>0.6</v>
      </c>
    </row>
    <row r="29" spans="1:13" ht="21.75" customHeight="1" x14ac:dyDescent="0.25">
      <c r="A29" s="2" t="s">
        <v>36</v>
      </c>
      <c r="B29" s="3" t="s">
        <v>31</v>
      </c>
      <c r="C29" s="3">
        <v>3.9</v>
      </c>
      <c r="D29" s="3">
        <v>3.9</v>
      </c>
      <c r="E29" s="3">
        <v>3.9</v>
      </c>
      <c r="F29" s="3">
        <v>3.9</v>
      </c>
      <c r="G29" s="20">
        <v>3.9</v>
      </c>
      <c r="H29" s="20">
        <v>4</v>
      </c>
      <c r="I29" s="20">
        <v>4</v>
      </c>
      <c r="J29" s="20">
        <v>4</v>
      </c>
      <c r="K29" s="20">
        <v>4</v>
      </c>
      <c r="L29" s="20">
        <v>4</v>
      </c>
      <c r="M29" s="20">
        <v>4</v>
      </c>
    </row>
    <row r="30" spans="1:13" ht="21" customHeight="1" x14ac:dyDescent="0.25">
      <c r="A30" s="2" t="s">
        <v>37</v>
      </c>
      <c r="B30" s="3" t="s">
        <v>38</v>
      </c>
      <c r="C30" s="3">
        <v>0.7</v>
      </c>
      <c r="D30" s="3">
        <v>0.7</v>
      </c>
      <c r="E30" s="3">
        <v>0.7</v>
      </c>
      <c r="F30" s="3">
        <v>0.7</v>
      </c>
      <c r="G30" s="3">
        <v>0.7</v>
      </c>
      <c r="H30" s="3">
        <v>0.7</v>
      </c>
      <c r="I30" s="3">
        <v>0.7</v>
      </c>
      <c r="J30" s="3">
        <v>0.7</v>
      </c>
      <c r="K30" s="3">
        <v>0.7</v>
      </c>
      <c r="L30" s="3">
        <v>0.7</v>
      </c>
      <c r="M30" s="3">
        <v>0.7</v>
      </c>
    </row>
    <row r="31" spans="1:13" ht="27" customHeight="1" x14ac:dyDescent="0.25">
      <c r="A31" s="2" t="s">
        <v>39</v>
      </c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</row>
    <row r="32" spans="1:13" ht="86.25" customHeight="1" x14ac:dyDescent="0.25">
      <c r="A32" s="2" t="s">
        <v>40</v>
      </c>
      <c r="B32" s="3" t="s">
        <v>41</v>
      </c>
      <c r="C32" s="3">
        <v>389.5</v>
      </c>
      <c r="D32" s="3">
        <v>389.5</v>
      </c>
      <c r="E32" s="3">
        <v>389.5</v>
      </c>
      <c r="F32" s="3">
        <v>389.5</v>
      </c>
      <c r="G32" s="3">
        <v>389.8</v>
      </c>
      <c r="H32" s="3">
        <v>389.5</v>
      </c>
      <c r="I32" s="3">
        <v>389.8</v>
      </c>
      <c r="J32" s="3">
        <v>389.8</v>
      </c>
      <c r="K32" s="3">
        <v>389.5</v>
      </c>
      <c r="L32" s="3">
        <v>389.8</v>
      </c>
      <c r="M32" s="3">
        <v>389.8</v>
      </c>
    </row>
    <row r="33" spans="1:14" ht="33" customHeight="1" x14ac:dyDescent="0.25">
      <c r="A33" s="2" t="s">
        <v>42</v>
      </c>
      <c r="B33" s="3"/>
      <c r="C33" s="20">
        <v>0</v>
      </c>
      <c r="D33" s="20">
        <v>0</v>
      </c>
      <c r="E33" s="20">
        <v>0</v>
      </c>
      <c r="F33" s="20">
        <v>0</v>
      </c>
      <c r="G33" s="20">
        <v>0</v>
      </c>
      <c r="H33" s="20">
        <v>0</v>
      </c>
      <c r="I33" s="20">
        <v>0</v>
      </c>
      <c r="J33" s="20">
        <v>0</v>
      </c>
      <c r="K33" s="20">
        <v>0</v>
      </c>
      <c r="L33" s="20">
        <v>0</v>
      </c>
      <c r="M33" s="20">
        <v>0</v>
      </c>
    </row>
    <row r="34" spans="1:14" ht="63.75" customHeight="1" x14ac:dyDescent="0.25">
      <c r="A34" s="2" t="s">
        <v>43</v>
      </c>
      <c r="B34" s="3" t="s">
        <v>44</v>
      </c>
      <c r="C34" s="20">
        <f>C32*1000/$N34</f>
        <v>537.76059643794008</v>
      </c>
      <c r="D34" s="20">
        <f t="shared" ref="D34:M34" si="5">D32*1000/$N34</f>
        <v>537.76059643794008</v>
      </c>
      <c r="E34" s="20">
        <f t="shared" si="5"/>
        <v>537.76059643794008</v>
      </c>
      <c r="F34" s="20">
        <f t="shared" si="5"/>
        <v>537.76059643794008</v>
      </c>
      <c r="G34" s="20">
        <f t="shared" si="5"/>
        <v>538.17478945188464</v>
      </c>
      <c r="H34" s="20">
        <f t="shared" si="5"/>
        <v>537.76059643794008</v>
      </c>
      <c r="I34" s="20">
        <f t="shared" si="5"/>
        <v>538.17478945188464</v>
      </c>
      <c r="J34" s="20">
        <f t="shared" si="5"/>
        <v>538.17478945188464</v>
      </c>
      <c r="K34" s="20">
        <f t="shared" si="5"/>
        <v>537.76059643794008</v>
      </c>
      <c r="L34" s="20">
        <f t="shared" si="5"/>
        <v>538.17478945188464</v>
      </c>
      <c r="M34" s="20">
        <f t="shared" si="5"/>
        <v>538.17478945188464</v>
      </c>
      <c r="N34">
        <v>724.3</v>
      </c>
    </row>
    <row r="35" spans="1:14" ht="55.5" hidden="1" customHeight="1" x14ac:dyDescent="0.25">
      <c r="A35" s="15" t="s">
        <v>106</v>
      </c>
      <c r="B35" s="16" t="s">
        <v>41</v>
      </c>
      <c r="C35" s="17">
        <v>419.61</v>
      </c>
      <c r="D35" s="17">
        <v>419.61</v>
      </c>
      <c r="E35" s="17">
        <v>419.61</v>
      </c>
      <c r="F35" s="17">
        <v>419.61</v>
      </c>
      <c r="G35" s="17">
        <v>419.9</v>
      </c>
      <c r="H35" s="17">
        <v>419.61</v>
      </c>
      <c r="I35" s="17">
        <v>419.9</v>
      </c>
      <c r="J35" s="17">
        <v>419.9</v>
      </c>
      <c r="K35" s="17">
        <v>419.61</v>
      </c>
      <c r="L35" s="17">
        <v>419.9</v>
      </c>
      <c r="M35" s="17">
        <v>419.9</v>
      </c>
    </row>
    <row r="36" spans="1:14" ht="81.75" customHeight="1" x14ac:dyDescent="0.25">
      <c r="A36" s="2" t="s">
        <v>45</v>
      </c>
      <c r="B36" s="3" t="s">
        <v>46</v>
      </c>
      <c r="C36" s="20">
        <f>C32/C35*100</f>
        <v>92.824289220943257</v>
      </c>
      <c r="D36" s="20">
        <f t="shared" ref="D36:M36" si="6">D32/D35*100</f>
        <v>92.824289220943257</v>
      </c>
      <c r="E36" s="20">
        <f t="shared" si="6"/>
        <v>92.824289220943257</v>
      </c>
      <c r="F36" s="20">
        <f t="shared" si="6"/>
        <v>92.824289220943257</v>
      </c>
      <c r="G36" s="20">
        <f t="shared" si="6"/>
        <v>92.831626577756623</v>
      </c>
      <c r="H36" s="20">
        <f t="shared" si="6"/>
        <v>92.824289220943257</v>
      </c>
      <c r="I36" s="20">
        <f t="shared" si="6"/>
        <v>92.831626577756623</v>
      </c>
      <c r="J36" s="20">
        <f t="shared" si="6"/>
        <v>92.831626577756623</v>
      </c>
      <c r="K36" s="20">
        <f t="shared" si="6"/>
        <v>92.824289220943257</v>
      </c>
      <c r="L36" s="20">
        <f t="shared" si="6"/>
        <v>92.831626577756623</v>
      </c>
      <c r="M36" s="20">
        <f t="shared" si="6"/>
        <v>92.831626577756623</v>
      </c>
    </row>
    <row r="37" spans="1:14" ht="21" customHeight="1" x14ac:dyDescent="0.25">
      <c r="A37" s="2" t="s">
        <v>47</v>
      </c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</row>
    <row r="38" spans="1:14" ht="39.75" customHeight="1" x14ac:dyDescent="0.25">
      <c r="A38" s="2" t="s">
        <v>48</v>
      </c>
      <c r="B38" s="3" t="s">
        <v>49</v>
      </c>
      <c r="C38" s="3">
        <v>1</v>
      </c>
      <c r="D38" s="3">
        <v>0.5</v>
      </c>
      <c r="E38" s="3">
        <v>0.5</v>
      </c>
      <c r="F38" s="3">
        <v>0.5</v>
      </c>
      <c r="G38" s="3">
        <v>0.5</v>
      </c>
      <c r="H38" s="3">
        <v>0.5</v>
      </c>
      <c r="I38" s="3">
        <v>0.5</v>
      </c>
      <c r="J38" s="3">
        <v>0.5</v>
      </c>
      <c r="K38" s="3">
        <v>0.5</v>
      </c>
      <c r="L38" s="3">
        <v>0.5</v>
      </c>
      <c r="M38" s="3">
        <v>0.5</v>
      </c>
    </row>
    <row r="39" spans="1:14" ht="46.5" customHeight="1" x14ac:dyDescent="0.25">
      <c r="A39" s="2" t="s">
        <v>50</v>
      </c>
      <c r="B39" s="3" t="s">
        <v>51</v>
      </c>
      <c r="C39" s="20">
        <v>100</v>
      </c>
      <c r="D39" s="20">
        <v>100</v>
      </c>
      <c r="E39" s="20">
        <v>100</v>
      </c>
      <c r="F39" s="20">
        <v>100</v>
      </c>
      <c r="G39" s="20">
        <v>100</v>
      </c>
      <c r="H39" s="20">
        <v>100</v>
      </c>
      <c r="I39" s="20">
        <v>100</v>
      </c>
      <c r="J39" s="20">
        <v>100</v>
      </c>
      <c r="K39" s="20">
        <v>100</v>
      </c>
      <c r="L39" s="20">
        <v>100</v>
      </c>
      <c r="M39" s="20">
        <v>100</v>
      </c>
    </row>
    <row r="40" spans="1:14" ht="19.5" customHeight="1" x14ac:dyDescent="0.25">
      <c r="A40" s="2" t="s">
        <v>52</v>
      </c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</row>
    <row r="41" spans="1:14" ht="58.5" customHeight="1" x14ac:dyDescent="0.25">
      <c r="A41" s="2" t="s">
        <v>53</v>
      </c>
      <c r="B41" s="3" t="s">
        <v>54</v>
      </c>
      <c r="C41" s="3">
        <v>239.9</v>
      </c>
      <c r="D41" s="20">
        <f>C41*D42*D43/10000</f>
        <v>266.05879196000001</v>
      </c>
      <c r="E41" s="20">
        <f>$D41*E42*E43/10000</f>
        <v>290.60484398864571</v>
      </c>
      <c r="F41" s="20">
        <f t="shared" ref="F41" si="7">$D41*F42*F43/10000</f>
        <v>293.1890730349532</v>
      </c>
      <c r="G41" s="20">
        <f>$D41*G42*G43/10000</f>
        <v>293.1890730349532</v>
      </c>
      <c r="H41" s="20">
        <f>E41*H42*H43/10000</f>
        <v>310.96316633427028</v>
      </c>
      <c r="I41" s="20">
        <f t="shared" ref="I41:J41" si="8">F41*I42*I43/10000</f>
        <v>317.98993672297991</v>
      </c>
      <c r="J41" s="20">
        <f t="shared" si="8"/>
        <v>317.98993672297991</v>
      </c>
      <c r="K41" s="20">
        <f>H41*K42*K43/10000</f>
        <v>331.46994330135004</v>
      </c>
      <c r="L41" s="20">
        <f>I41*L42*L43/10000</f>
        <v>342.60490174483232</v>
      </c>
      <c r="M41" s="20">
        <f>J41*M42*M43/10000</f>
        <v>342.60490174483232</v>
      </c>
    </row>
    <row r="42" spans="1:14" ht="65.25" customHeight="1" x14ac:dyDescent="0.25">
      <c r="A42" s="2" t="s">
        <v>55</v>
      </c>
      <c r="B42" s="3" t="s">
        <v>14</v>
      </c>
      <c r="C42" s="9">
        <v>163.13</v>
      </c>
      <c r="D42" s="10">
        <v>102.31</v>
      </c>
      <c r="E42" s="10">
        <v>101.7</v>
      </c>
      <c r="F42" s="10">
        <v>102.7</v>
      </c>
      <c r="G42" s="10">
        <v>102.7</v>
      </c>
      <c r="H42" s="10">
        <v>101.91</v>
      </c>
      <c r="I42" s="10">
        <v>103</v>
      </c>
      <c r="J42" s="10">
        <v>103</v>
      </c>
      <c r="K42" s="10">
        <v>102.2</v>
      </c>
      <c r="L42" s="10">
        <v>103.2</v>
      </c>
      <c r="M42" s="10">
        <v>103.2</v>
      </c>
    </row>
    <row r="43" spans="1:14" ht="38.25" x14ac:dyDescent="0.25">
      <c r="A43" s="2" t="s">
        <v>56</v>
      </c>
      <c r="B43" s="3" t="s">
        <v>20</v>
      </c>
      <c r="C43" s="9">
        <v>109.1</v>
      </c>
      <c r="D43" s="10">
        <v>108.4</v>
      </c>
      <c r="E43" s="10">
        <v>107.4</v>
      </c>
      <c r="F43" s="10">
        <v>107.3</v>
      </c>
      <c r="G43" s="10">
        <v>107.3</v>
      </c>
      <c r="H43" s="10">
        <v>105</v>
      </c>
      <c r="I43" s="10">
        <v>105.3</v>
      </c>
      <c r="J43" s="10">
        <v>105.3</v>
      </c>
      <c r="K43" s="10">
        <v>104.3</v>
      </c>
      <c r="L43" s="10">
        <v>104.4</v>
      </c>
      <c r="M43" s="10">
        <v>104.4</v>
      </c>
    </row>
    <row r="44" spans="1:14" ht="117" customHeight="1" x14ac:dyDescent="0.25">
      <c r="A44" s="2" t="s">
        <v>57</v>
      </c>
      <c r="B44" s="3" t="s">
        <v>12</v>
      </c>
      <c r="C44" s="3">
        <v>236.4</v>
      </c>
      <c r="D44" s="20">
        <f>C44*D45*D46/10000</f>
        <v>262.1515248</v>
      </c>
      <c r="E44" s="20">
        <f>$D44*E45*E46/10000</f>
        <v>286.33710017499845</v>
      </c>
      <c r="F44" s="20">
        <f t="shared" ref="F44:G44" si="9">$D44*F45*F46/10000</f>
        <v>288.88337793538079</v>
      </c>
      <c r="G44" s="20">
        <f t="shared" si="9"/>
        <v>288.88337793538079</v>
      </c>
      <c r="H44" s="20">
        <f t="shared" ref="H44:M44" si="10">E44*H45*H46/10000</f>
        <v>306.3663803322396</v>
      </c>
      <c r="I44" s="20">
        <f t="shared" si="10"/>
        <v>313.32002287493464</v>
      </c>
      <c r="J44" s="20">
        <f t="shared" si="10"/>
        <v>313.32002287493464</v>
      </c>
      <c r="K44" s="20">
        <f t="shared" si="10"/>
        <v>326.57001764962951</v>
      </c>
      <c r="L44" s="20">
        <f t="shared" si="10"/>
        <v>337.57349920563757</v>
      </c>
      <c r="M44" s="20">
        <f t="shared" si="10"/>
        <v>337.57349920563757</v>
      </c>
    </row>
    <row r="45" spans="1:14" ht="68.25" customHeight="1" x14ac:dyDescent="0.25">
      <c r="A45" s="2" t="s">
        <v>58</v>
      </c>
      <c r="B45" s="3" t="s">
        <v>14</v>
      </c>
      <c r="C45" s="9">
        <v>163.13</v>
      </c>
      <c r="D45" s="10">
        <v>102.3</v>
      </c>
      <c r="E45" s="10">
        <v>101.7</v>
      </c>
      <c r="F45" s="10">
        <v>102.7</v>
      </c>
      <c r="G45" s="10">
        <v>102.7</v>
      </c>
      <c r="H45" s="10">
        <v>101.9</v>
      </c>
      <c r="I45" s="10">
        <v>103</v>
      </c>
      <c r="J45" s="10">
        <v>103</v>
      </c>
      <c r="K45" s="10">
        <v>102.2</v>
      </c>
      <c r="L45" s="10">
        <v>103.2</v>
      </c>
      <c r="M45" s="10">
        <v>103.2</v>
      </c>
    </row>
    <row r="46" spans="1:14" ht="38.25" x14ac:dyDescent="0.25">
      <c r="A46" s="2" t="s">
        <v>56</v>
      </c>
      <c r="B46" s="3" t="s">
        <v>20</v>
      </c>
      <c r="C46" s="9">
        <v>109.1</v>
      </c>
      <c r="D46" s="10">
        <v>108.4</v>
      </c>
      <c r="E46" s="10">
        <v>107.4</v>
      </c>
      <c r="F46" s="10">
        <v>107.3</v>
      </c>
      <c r="G46" s="10">
        <v>107.3</v>
      </c>
      <c r="H46" s="10">
        <v>105</v>
      </c>
      <c r="I46" s="10">
        <v>105.3</v>
      </c>
      <c r="J46" s="10">
        <v>105.3</v>
      </c>
      <c r="K46" s="10">
        <v>104.3</v>
      </c>
      <c r="L46" s="10">
        <v>104.4</v>
      </c>
      <c r="M46" s="10">
        <v>104.4</v>
      </c>
    </row>
    <row r="47" spans="1:14" ht="111" customHeight="1" x14ac:dyDescent="0.25">
      <c r="A47" s="2" t="s">
        <v>59</v>
      </c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</row>
    <row r="48" spans="1:14" x14ac:dyDescent="0.25">
      <c r="A48" s="2" t="s">
        <v>60</v>
      </c>
      <c r="B48" s="3" t="s">
        <v>61</v>
      </c>
      <c r="C48" s="9">
        <v>180.2</v>
      </c>
      <c r="D48" s="10">
        <f>C48*D45*D46/10000</f>
        <v>199.8295464</v>
      </c>
      <c r="E48" s="10">
        <f>D48*E45*E46/10000</f>
        <v>218.26542069177125</v>
      </c>
      <c r="F48" s="10">
        <f>D48*F45*F46/10000</f>
        <v>220.20636507595441</v>
      </c>
      <c r="G48" s="10">
        <f t="shared" ref="G48:M48" si="11">D48*G45*G46/10000</f>
        <v>220.20636507595441</v>
      </c>
      <c r="H48" s="10">
        <f t="shared" si="11"/>
        <v>233.53308686916066</v>
      </c>
      <c r="I48" s="10">
        <f t="shared" si="11"/>
        <v>238.83362149772938</v>
      </c>
      <c r="J48" s="10">
        <f t="shared" si="11"/>
        <v>238.83362149772938</v>
      </c>
      <c r="K48" s="10">
        <f t="shared" si="11"/>
        <v>248.93365981583432</v>
      </c>
      <c r="L48" s="10">
        <f t="shared" si="11"/>
        <v>257.3212544706256</v>
      </c>
      <c r="M48" s="10">
        <f t="shared" si="11"/>
        <v>257.3212544706256</v>
      </c>
    </row>
    <row r="49" spans="1:13" x14ac:dyDescent="0.25">
      <c r="A49" s="2" t="s">
        <v>62</v>
      </c>
      <c r="B49" s="3" t="s">
        <v>61</v>
      </c>
      <c r="C49" s="9">
        <v>56.2</v>
      </c>
      <c r="D49" s="10">
        <f>C49*D45*D46/10000</f>
        <v>62.321978400000013</v>
      </c>
      <c r="E49" s="10">
        <f>D49*E45*E46/10000</f>
        <v>68.071679483227229</v>
      </c>
      <c r="F49" s="10">
        <f>D49*F45*F46/10000</f>
        <v>68.677012859426412</v>
      </c>
      <c r="G49" s="10">
        <f t="shared" ref="G49:M49" si="12">D49*G45*G46/10000</f>
        <v>68.677012859426412</v>
      </c>
      <c r="H49" s="10">
        <f t="shared" si="12"/>
        <v>72.833293463078974</v>
      </c>
      <c r="I49" s="10">
        <f t="shared" si="12"/>
        <v>74.486401377205297</v>
      </c>
      <c r="J49" s="10">
        <f t="shared" si="12"/>
        <v>74.486401377205297</v>
      </c>
      <c r="K49" s="10">
        <f t="shared" si="12"/>
        <v>77.636357833795174</v>
      </c>
      <c r="L49" s="10">
        <f t="shared" si="12"/>
        <v>80.252244735012013</v>
      </c>
      <c r="M49" s="10">
        <f t="shared" si="12"/>
        <v>80.252244735012013</v>
      </c>
    </row>
    <row r="50" spans="1:13" x14ac:dyDescent="0.25">
      <c r="A50" s="2" t="s">
        <v>63</v>
      </c>
      <c r="B50" s="3" t="s">
        <v>61</v>
      </c>
      <c r="C50" s="9">
        <v>0</v>
      </c>
      <c r="D50" s="9">
        <v>0</v>
      </c>
      <c r="E50" s="9">
        <v>0</v>
      </c>
      <c r="F50" s="9">
        <v>0</v>
      </c>
      <c r="G50" s="9">
        <v>0</v>
      </c>
      <c r="H50" s="9">
        <v>0</v>
      </c>
      <c r="I50" s="9">
        <v>0</v>
      </c>
      <c r="J50" s="9">
        <v>0</v>
      </c>
      <c r="K50" s="9">
        <v>0</v>
      </c>
      <c r="L50" s="9">
        <v>0</v>
      </c>
      <c r="M50" s="9">
        <v>0</v>
      </c>
    </row>
    <row r="51" spans="1:13" ht="25.5" x14ac:dyDescent="0.25">
      <c r="A51" s="2" t="s">
        <v>64</v>
      </c>
      <c r="B51" s="3" t="s">
        <v>61</v>
      </c>
      <c r="C51" s="9">
        <v>0</v>
      </c>
      <c r="D51" s="9">
        <v>0</v>
      </c>
      <c r="E51" s="9">
        <v>0</v>
      </c>
      <c r="F51" s="9">
        <v>0</v>
      </c>
      <c r="G51" s="9">
        <v>0</v>
      </c>
      <c r="H51" s="9">
        <v>0</v>
      </c>
      <c r="I51" s="9">
        <v>0</v>
      </c>
      <c r="J51" s="9">
        <v>0</v>
      </c>
      <c r="K51" s="9">
        <v>0</v>
      </c>
      <c r="L51" s="9">
        <v>0</v>
      </c>
      <c r="M51" s="9">
        <v>0</v>
      </c>
    </row>
    <row r="52" spans="1:13" ht="25.5" x14ac:dyDescent="0.25">
      <c r="A52" s="2" t="s">
        <v>65</v>
      </c>
      <c r="B52" s="3" t="s">
        <v>61</v>
      </c>
      <c r="C52" s="9">
        <v>0</v>
      </c>
      <c r="D52" s="9">
        <v>0</v>
      </c>
      <c r="E52" s="9">
        <v>0</v>
      </c>
      <c r="F52" s="9">
        <v>0</v>
      </c>
      <c r="G52" s="9">
        <v>0</v>
      </c>
      <c r="H52" s="9">
        <v>0</v>
      </c>
      <c r="I52" s="9">
        <v>0</v>
      </c>
      <c r="J52" s="9">
        <v>0</v>
      </c>
      <c r="K52" s="9">
        <v>0</v>
      </c>
      <c r="L52" s="9">
        <v>0</v>
      </c>
      <c r="M52" s="9">
        <v>0</v>
      </c>
    </row>
    <row r="53" spans="1:13" x14ac:dyDescent="0.25">
      <c r="A53" s="2" t="s">
        <v>66</v>
      </c>
      <c r="B53" s="3" t="s">
        <v>61</v>
      </c>
      <c r="C53" s="11">
        <v>49.9</v>
      </c>
      <c r="D53" s="12">
        <v>51.9</v>
      </c>
      <c r="E53" s="12">
        <v>54</v>
      </c>
      <c r="F53" s="12">
        <v>55.6</v>
      </c>
      <c r="G53" s="12">
        <v>57.2</v>
      </c>
      <c r="H53" s="12">
        <v>55</v>
      </c>
      <c r="I53" s="12">
        <v>61</v>
      </c>
      <c r="J53" s="12">
        <v>63.9</v>
      </c>
      <c r="K53" s="12">
        <v>56.5</v>
      </c>
      <c r="L53" s="12">
        <v>61.2</v>
      </c>
      <c r="M53" s="12">
        <v>64.5</v>
      </c>
    </row>
    <row r="54" spans="1:13" x14ac:dyDescent="0.25">
      <c r="A54" s="2" t="s">
        <v>67</v>
      </c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</row>
    <row r="55" spans="1:13" ht="26.25" customHeight="1" x14ac:dyDescent="0.25">
      <c r="A55" s="2" t="s">
        <v>68</v>
      </c>
      <c r="B55" s="3" t="s">
        <v>61</v>
      </c>
      <c r="C55" s="20">
        <v>6</v>
      </c>
      <c r="D55" s="20">
        <v>5</v>
      </c>
      <c r="E55" s="20">
        <v>7</v>
      </c>
      <c r="F55" s="20">
        <v>7.5</v>
      </c>
      <c r="G55" s="20">
        <v>8</v>
      </c>
      <c r="H55" s="20">
        <v>7</v>
      </c>
      <c r="I55" s="20">
        <v>7.5</v>
      </c>
      <c r="J55" s="20">
        <v>8</v>
      </c>
      <c r="K55" s="20">
        <v>7.5</v>
      </c>
      <c r="L55" s="20">
        <v>7.7</v>
      </c>
      <c r="M55" s="20">
        <v>8.5</v>
      </c>
    </row>
    <row r="56" spans="1:13" ht="35.25" customHeight="1" x14ac:dyDescent="0.25">
      <c r="A56" s="2" t="s">
        <v>69</v>
      </c>
      <c r="B56" s="3" t="s">
        <v>61</v>
      </c>
      <c r="C56" s="20">
        <v>36.1</v>
      </c>
      <c r="D56" s="20">
        <v>38.9</v>
      </c>
      <c r="E56" s="20">
        <v>39</v>
      </c>
      <c r="F56" s="20">
        <v>40</v>
      </c>
      <c r="G56" s="20">
        <v>41</v>
      </c>
      <c r="H56" s="20">
        <v>40</v>
      </c>
      <c r="I56" s="20">
        <v>45</v>
      </c>
      <c r="J56" s="20">
        <v>47</v>
      </c>
      <c r="K56" s="20">
        <v>41</v>
      </c>
      <c r="L56" s="20">
        <v>45</v>
      </c>
      <c r="M56" s="20">
        <v>47</v>
      </c>
    </row>
    <row r="57" spans="1:13" ht="18" customHeight="1" x14ac:dyDescent="0.25">
      <c r="A57" s="2" t="s">
        <v>70</v>
      </c>
      <c r="B57" s="3" t="s">
        <v>61</v>
      </c>
      <c r="C57" s="20">
        <v>7.8</v>
      </c>
      <c r="D57" s="20">
        <v>8</v>
      </c>
      <c r="E57" s="20">
        <v>8</v>
      </c>
      <c r="F57" s="20">
        <v>8.1</v>
      </c>
      <c r="G57" s="20">
        <v>8.1999999999999993</v>
      </c>
      <c r="H57" s="20">
        <v>8</v>
      </c>
      <c r="I57" s="20">
        <v>8.5</v>
      </c>
      <c r="J57" s="20">
        <v>8.9</v>
      </c>
      <c r="K57" s="20">
        <v>8</v>
      </c>
      <c r="L57" s="20">
        <v>8.5</v>
      </c>
      <c r="M57" s="20">
        <v>9</v>
      </c>
    </row>
    <row r="58" spans="1:13" ht="22.5" customHeight="1" x14ac:dyDescent="0.25">
      <c r="A58" s="2" t="s">
        <v>71</v>
      </c>
      <c r="B58" s="3" t="s">
        <v>61</v>
      </c>
      <c r="C58" s="20">
        <v>0</v>
      </c>
      <c r="D58" s="20">
        <v>0</v>
      </c>
      <c r="E58" s="20">
        <v>0</v>
      </c>
      <c r="F58" s="20">
        <v>0</v>
      </c>
      <c r="G58" s="20">
        <v>0</v>
      </c>
      <c r="H58" s="20">
        <v>0</v>
      </c>
      <c r="I58" s="20">
        <v>0</v>
      </c>
      <c r="J58" s="20">
        <v>0</v>
      </c>
      <c r="K58" s="20">
        <v>0</v>
      </c>
      <c r="L58" s="20">
        <v>0</v>
      </c>
      <c r="M58" s="20">
        <v>0</v>
      </c>
    </row>
    <row r="59" spans="1:13" ht="30.75" customHeight="1" x14ac:dyDescent="0.25">
      <c r="A59" s="2" t="s">
        <v>72</v>
      </c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</row>
    <row r="60" spans="1:13" ht="25.5" x14ac:dyDescent="0.25">
      <c r="A60" s="2" t="s">
        <v>73</v>
      </c>
      <c r="B60" s="3" t="s">
        <v>17</v>
      </c>
      <c r="C60" s="20">
        <v>64.946640000000002</v>
      </c>
      <c r="D60" s="20">
        <v>69.790215000000003</v>
      </c>
      <c r="E60" s="20">
        <v>74.689557883215002</v>
      </c>
      <c r="F60" s="20">
        <v>74.780494533359999</v>
      </c>
      <c r="G60" s="20">
        <v>74.780494533359999</v>
      </c>
      <c r="H60" s="20">
        <v>78.206689163935607</v>
      </c>
      <c r="I60" s="20">
        <v>78.556829999999991</v>
      </c>
      <c r="J60" s="20">
        <v>78.556829999999991</v>
      </c>
      <c r="K60" s="20">
        <v>81.572861478929724</v>
      </c>
      <c r="L60" s="20">
        <v>82.265497944299995</v>
      </c>
      <c r="M60" s="20">
        <v>82.265497944299995</v>
      </c>
    </row>
    <row r="61" spans="1:13" ht="51.75" customHeight="1" x14ac:dyDescent="0.25">
      <c r="A61" s="2" t="s">
        <v>74</v>
      </c>
      <c r="B61" s="3" t="s">
        <v>14</v>
      </c>
      <c r="C61" s="20">
        <v>70.400000000000006</v>
      </c>
      <c r="D61" s="20">
        <v>100.5</v>
      </c>
      <c r="E61" s="20">
        <v>100.3</v>
      </c>
      <c r="F61" s="20">
        <v>100.8</v>
      </c>
      <c r="G61" s="20">
        <v>100.8</v>
      </c>
      <c r="H61" s="20">
        <v>100.2</v>
      </c>
      <c r="I61" s="20">
        <v>100.5</v>
      </c>
      <c r="J61" s="20">
        <v>100.5</v>
      </c>
      <c r="K61" s="20">
        <v>100.1</v>
      </c>
      <c r="L61" s="20">
        <v>100.5</v>
      </c>
      <c r="M61" s="20">
        <v>100.5</v>
      </c>
    </row>
    <row r="62" spans="1:13" ht="38.25" x14ac:dyDescent="0.25">
      <c r="A62" s="2" t="s">
        <v>75</v>
      </c>
      <c r="B62" s="3" t="s">
        <v>20</v>
      </c>
      <c r="C62" s="20">
        <v>109.5</v>
      </c>
      <c r="D62" s="20">
        <v>107</v>
      </c>
      <c r="E62" s="20">
        <v>106.7</v>
      </c>
      <c r="F62" s="20">
        <v>106.3</v>
      </c>
      <c r="G62" s="20">
        <v>106.3</v>
      </c>
      <c r="H62" s="20">
        <v>104.5</v>
      </c>
      <c r="I62" s="20">
        <v>104.5</v>
      </c>
      <c r="J62" s="20">
        <v>104.5</v>
      </c>
      <c r="K62" s="20">
        <v>104.2</v>
      </c>
      <c r="L62" s="20">
        <v>104.2</v>
      </c>
      <c r="M62" s="20">
        <v>104.2</v>
      </c>
    </row>
    <row r="63" spans="1:13" ht="54.75" customHeight="1" x14ac:dyDescent="0.25">
      <c r="A63" s="2" t="s">
        <v>76</v>
      </c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</row>
    <row r="64" spans="1:13" ht="57.75" customHeight="1" x14ac:dyDescent="0.25">
      <c r="A64" s="2" t="s">
        <v>77</v>
      </c>
      <c r="B64" s="3" t="s">
        <v>78</v>
      </c>
      <c r="C64" s="3">
        <v>193</v>
      </c>
      <c r="D64" s="3">
        <v>193</v>
      </c>
      <c r="E64" s="3">
        <v>193</v>
      </c>
      <c r="F64" s="3">
        <v>193</v>
      </c>
      <c r="G64" s="3">
        <v>194</v>
      </c>
      <c r="H64" s="3">
        <v>193</v>
      </c>
      <c r="I64" s="3">
        <v>193</v>
      </c>
      <c r="J64" s="3">
        <v>195</v>
      </c>
      <c r="K64" s="3">
        <v>193</v>
      </c>
      <c r="L64" s="3">
        <v>193</v>
      </c>
      <c r="M64" s="3">
        <v>196</v>
      </c>
    </row>
    <row r="65" spans="1:13" ht="59.25" customHeight="1" x14ac:dyDescent="0.25">
      <c r="A65" s="2" t="s">
        <v>79</v>
      </c>
      <c r="B65" s="3" t="s">
        <v>80</v>
      </c>
      <c r="C65" s="20">
        <v>0.48399999999999999</v>
      </c>
      <c r="D65" s="3">
        <v>0.5</v>
      </c>
      <c r="E65" s="3">
        <v>0.5</v>
      </c>
      <c r="F65" s="3">
        <v>0.5</v>
      </c>
      <c r="G65" s="3">
        <v>0.5</v>
      </c>
      <c r="H65" s="3">
        <v>0.5</v>
      </c>
      <c r="I65" s="3">
        <v>0.5</v>
      </c>
      <c r="J65" s="3">
        <v>0.5</v>
      </c>
      <c r="K65" s="3">
        <v>0.5</v>
      </c>
      <c r="L65" s="3">
        <v>0.5</v>
      </c>
      <c r="M65" s="3">
        <v>0.6</v>
      </c>
    </row>
    <row r="66" spans="1:13" x14ac:dyDescent="0.25">
      <c r="A66" s="2" t="s">
        <v>81</v>
      </c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</row>
    <row r="67" spans="1:13" ht="42" customHeight="1" x14ac:dyDescent="0.25">
      <c r="A67" s="21" t="s">
        <v>82</v>
      </c>
      <c r="B67" s="6" t="s">
        <v>83</v>
      </c>
      <c r="C67" s="3">
        <v>11.654</v>
      </c>
      <c r="D67" s="3">
        <v>11.612</v>
      </c>
      <c r="E67" s="3">
        <v>11.555</v>
      </c>
      <c r="F67" s="3">
        <v>11.57</v>
      </c>
      <c r="G67" s="3">
        <v>11.576000000000001</v>
      </c>
      <c r="H67" s="3">
        <v>11.483000000000001</v>
      </c>
      <c r="I67" s="3">
        <v>11.528</v>
      </c>
      <c r="J67" s="3">
        <v>11.54</v>
      </c>
      <c r="K67" s="3">
        <v>11.414999999999999</v>
      </c>
      <c r="L67" s="3">
        <v>11.5</v>
      </c>
      <c r="M67" s="3">
        <v>11.51</v>
      </c>
    </row>
    <row r="68" spans="1:13" ht="41.25" customHeight="1" x14ac:dyDescent="0.25">
      <c r="A68" s="21" t="s">
        <v>84</v>
      </c>
      <c r="B68" s="6" t="s">
        <v>83</v>
      </c>
      <c r="C68" s="3">
        <v>6.34</v>
      </c>
      <c r="D68" s="3">
        <v>6.31</v>
      </c>
      <c r="E68" s="3">
        <v>6.3120000000000003</v>
      </c>
      <c r="F68" s="3">
        <v>6.3120000000000003</v>
      </c>
      <c r="G68" s="3">
        <v>6.3150000000000004</v>
      </c>
      <c r="H68" s="3">
        <v>6.3</v>
      </c>
      <c r="I68" s="3">
        <v>6.3150000000000004</v>
      </c>
      <c r="J68" s="3">
        <v>6.33</v>
      </c>
      <c r="K68" s="3">
        <v>6.2750000000000004</v>
      </c>
      <c r="L68" s="3">
        <v>6.32</v>
      </c>
      <c r="M68" s="3">
        <v>6.35</v>
      </c>
    </row>
    <row r="69" spans="1:13" ht="36.75" customHeight="1" x14ac:dyDescent="0.25">
      <c r="A69" s="21" t="s">
        <v>85</v>
      </c>
      <c r="B69" s="6" t="s">
        <v>83</v>
      </c>
      <c r="C69" s="3">
        <v>2.972</v>
      </c>
      <c r="D69" s="3">
        <v>3.0369999999999999</v>
      </c>
      <c r="E69" s="3">
        <v>3.0939999999999999</v>
      </c>
      <c r="F69" s="3">
        <v>3.0920000000000001</v>
      </c>
      <c r="G69" s="3">
        <v>3.0840000000000001</v>
      </c>
      <c r="H69" s="3">
        <v>3.1150000000000002</v>
      </c>
      <c r="I69" s="3">
        <v>3.1190000000000002</v>
      </c>
      <c r="J69" s="3">
        <v>3.1059999999999999</v>
      </c>
      <c r="K69" s="3">
        <v>3.14</v>
      </c>
      <c r="L69" s="3">
        <v>3.1280000000000001</v>
      </c>
      <c r="M69" s="3">
        <v>3.1059999999999999</v>
      </c>
    </row>
    <row r="70" spans="1:13" ht="63.75" x14ac:dyDescent="0.25">
      <c r="A70" s="21" t="s">
        <v>86</v>
      </c>
      <c r="B70" s="6" t="s">
        <v>87</v>
      </c>
      <c r="C70" s="3">
        <v>6.6</v>
      </c>
      <c r="D70" s="3">
        <v>7.3</v>
      </c>
      <c r="E70" s="3">
        <v>6.3</v>
      </c>
      <c r="F70" s="3">
        <v>6.5</v>
      </c>
      <c r="G70" s="3">
        <v>6.9</v>
      </c>
      <c r="H70" s="3">
        <v>6.1</v>
      </c>
      <c r="I70" s="3">
        <v>6.9</v>
      </c>
      <c r="J70" s="3">
        <v>6.9</v>
      </c>
      <c r="K70" s="3">
        <v>7</v>
      </c>
      <c r="L70" s="3">
        <v>7</v>
      </c>
      <c r="M70" s="3">
        <v>7</v>
      </c>
    </row>
    <row r="71" spans="1:13" ht="51" x14ac:dyDescent="0.25">
      <c r="A71" s="21" t="s">
        <v>88</v>
      </c>
      <c r="B71" s="6" t="s">
        <v>89</v>
      </c>
      <c r="C71" s="3">
        <v>14</v>
      </c>
      <c r="D71" s="3">
        <v>13.8</v>
      </c>
      <c r="E71" s="3">
        <v>14.1</v>
      </c>
      <c r="F71" s="3">
        <v>13.8</v>
      </c>
      <c r="G71" s="3">
        <v>13.4</v>
      </c>
      <c r="H71" s="3">
        <v>14.4</v>
      </c>
      <c r="I71" s="3">
        <v>13.9</v>
      </c>
      <c r="J71" s="3">
        <v>13.9</v>
      </c>
      <c r="K71" s="3">
        <v>14.6</v>
      </c>
      <c r="L71" s="3">
        <v>13.9</v>
      </c>
      <c r="M71" s="3">
        <v>13.9</v>
      </c>
    </row>
    <row r="72" spans="1:13" ht="38.25" x14ac:dyDescent="0.25">
      <c r="A72" s="21" t="s">
        <v>90</v>
      </c>
      <c r="B72" s="6" t="s">
        <v>91</v>
      </c>
      <c r="C72" s="3">
        <v>-7.4</v>
      </c>
      <c r="D72" s="3">
        <v>-6.5000000000000009</v>
      </c>
      <c r="E72" s="3">
        <v>-7.8</v>
      </c>
      <c r="F72" s="3">
        <v>-7.3000000000000007</v>
      </c>
      <c r="G72" s="3">
        <v>-6.5</v>
      </c>
      <c r="H72" s="3">
        <v>-8.3000000000000007</v>
      </c>
      <c r="I72" s="3">
        <v>-7</v>
      </c>
      <c r="J72" s="3">
        <v>-7</v>
      </c>
      <c r="K72" s="3">
        <v>-7.6</v>
      </c>
      <c r="L72" s="3">
        <v>-6.9</v>
      </c>
      <c r="M72" s="3">
        <v>-6.9</v>
      </c>
    </row>
    <row r="73" spans="1:13" ht="25.5" x14ac:dyDescent="0.25">
      <c r="A73" s="21" t="s">
        <v>92</v>
      </c>
      <c r="B73" s="6" t="s">
        <v>93</v>
      </c>
      <c r="C73" s="23">
        <v>4.4999999999999998E-2</v>
      </c>
      <c r="D73" s="23">
        <v>3.3000000000000002E-2</v>
      </c>
      <c r="E73" s="23">
        <v>1.7000000000000001E-2</v>
      </c>
      <c r="F73" s="23">
        <v>4.2999999999999997E-2</v>
      </c>
      <c r="G73" s="23">
        <v>4.4999999999999998E-2</v>
      </c>
      <c r="H73" s="23">
        <v>2.5000000000000001E-2</v>
      </c>
      <c r="I73" s="23">
        <v>3.7999999999999999E-2</v>
      </c>
      <c r="J73" s="23">
        <v>0.04</v>
      </c>
      <c r="K73" s="23">
        <v>0.02</v>
      </c>
      <c r="L73" s="23">
        <v>6.6000000000000003E-2</v>
      </c>
      <c r="M73" s="23">
        <v>6.6000000000000003E-2</v>
      </c>
    </row>
    <row r="74" spans="1:13" x14ac:dyDescent="0.25">
      <c r="A74" s="21" t="s">
        <v>94</v>
      </c>
      <c r="B74" s="6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</row>
    <row r="75" spans="1:13" ht="51" customHeight="1" x14ac:dyDescent="0.25">
      <c r="A75" s="21" t="s">
        <v>95</v>
      </c>
      <c r="B75" s="6" t="s">
        <v>96</v>
      </c>
      <c r="C75" s="24">
        <v>62104</v>
      </c>
      <c r="D75" s="24">
        <v>70425.936000000002</v>
      </c>
      <c r="E75" s="24">
        <v>75848.733072000003</v>
      </c>
      <c r="F75" s="24">
        <v>76271.288688000001</v>
      </c>
      <c r="G75" s="24">
        <v>76271.288688000001</v>
      </c>
      <c r="H75" s="24">
        <v>80778.900721679995</v>
      </c>
      <c r="I75" s="24">
        <v>81610.278896160002</v>
      </c>
      <c r="J75" s="24">
        <v>81610.278896160002</v>
      </c>
      <c r="K75" s="24">
        <v>85706.413665702479</v>
      </c>
      <c r="L75" s="24">
        <v>86996.557303306559</v>
      </c>
      <c r="M75" s="24">
        <v>86996.557303306559</v>
      </c>
    </row>
    <row r="76" spans="1:13" ht="52.5" customHeight="1" x14ac:dyDescent="0.25">
      <c r="A76" s="21" t="s">
        <v>97</v>
      </c>
      <c r="B76" s="6" t="s">
        <v>98</v>
      </c>
      <c r="C76" s="20">
        <v>116.25216671845575</v>
      </c>
      <c r="D76" s="20">
        <v>113.4</v>
      </c>
      <c r="E76" s="20">
        <v>107.7</v>
      </c>
      <c r="F76" s="20">
        <v>108.3</v>
      </c>
      <c r="G76" s="20">
        <v>108.3</v>
      </c>
      <c r="H76" s="20">
        <v>106.5</v>
      </c>
      <c r="I76" s="20">
        <v>107</v>
      </c>
      <c r="J76" s="20">
        <v>107</v>
      </c>
      <c r="K76" s="20">
        <v>106.1</v>
      </c>
      <c r="L76" s="20">
        <v>106.6</v>
      </c>
      <c r="M76" s="20">
        <v>106.6</v>
      </c>
    </row>
    <row r="77" spans="1:13" ht="42" customHeight="1" x14ac:dyDescent="0.25">
      <c r="A77" s="21" t="s">
        <v>99</v>
      </c>
      <c r="B77" s="6" t="s">
        <v>51</v>
      </c>
      <c r="C77" s="22">
        <v>1.1000000000000001</v>
      </c>
      <c r="D77" s="22">
        <v>1.1000000000000001</v>
      </c>
      <c r="E77" s="22">
        <v>1.1000000000000001</v>
      </c>
      <c r="F77" s="22">
        <v>1.1000000000000001</v>
      </c>
      <c r="G77" s="22">
        <v>1</v>
      </c>
      <c r="H77" s="22">
        <v>1.1000000000000001</v>
      </c>
      <c r="I77" s="22">
        <v>1.1000000000000001</v>
      </c>
      <c r="J77" s="22">
        <v>1</v>
      </c>
      <c r="K77" s="22">
        <v>1.1000000000000001</v>
      </c>
      <c r="L77" s="22">
        <v>1.1000000000000001</v>
      </c>
      <c r="M77" s="22">
        <v>1</v>
      </c>
    </row>
    <row r="78" spans="1:13" ht="72.75" customHeight="1" x14ac:dyDescent="0.25">
      <c r="A78" s="21" t="s">
        <v>100</v>
      </c>
      <c r="B78" s="6" t="s">
        <v>80</v>
      </c>
      <c r="C78" s="7">
        <v>7.9000000000000001E-2</v>
      </c>
      <c r="D78" s="22">
        <v>0.1</v>
      </c>
      <c r="E78" s="22">
        <v>0.1</v>
      </c>
      <c r="F78" s="22">
        <v>0.1</v>
      </c>
      <c r="G78" s="22">
        <v>0.1</v>
      </c>
      <c r="H78" s="22">
        <v>0.1</v>
      </c>
      <c r="I78" s="22">
        <v>0.1</v>
      </c>
      <c r="J78" s="22">
        <v>0.1</v>
      </c>
      <c r="K78" s="22">
        <v>0.1</v>
      </c>
      <c r="L78" s="22">
        <v>0.1</v>
      </c>
      <c r="M78" s="22">
        <v>0.1</v>
      </c>
    </row>
    <row r="79" spans="1:13" ht="47.25" customHeight="1" x14ac:dyDescent="0.25">
      <c r="A79" s="21" t="s">
        <v>101</v>
      </c>
      <c r="B79" s="6" t="s">
        <v>23</v>
      </c>
      <c r="C79" s="7">
        <v>997.1</v>
      </c>
      <c r="D79" s="7">
        <v>1130.7114000000001</v>
      </c>
      <c r="E79" s="7">
        <v>1217.7761778000001</v>
      </c>
      <c r="F79" s="7">
        <v>1224.5604462000001</v>
      </c>
      <c r="G79" s="7">
        <v>1224.5604462000001</v>
      </c>
      <c r="H79" s="7">
        <v>1296.9316293570002</v>
      </c>
      <c r="I79" s="7">
        <v>1310.2796774340002</v>
      </c>
      <c r="J79" s="7">
        <v>1310.2796774340002</v>
      </c>
      <c r="K79" s="7">
        <v>1376.0444587477771</v>
      </c>
      <c r="L79" s="7">
        <v>1396.7581361446441</v>
      </c>
      <c r="M79" s="7">
        <v>1396.7581361446441</v>
      </c>
    </row>
    <row r="80" spans="1:13" ht="47.25" customHeight="1" x14ac:dyDescent="0.25">
      <c r="A80" s="21" t="s">
        <v>102</v>
      </c>
      <c r="B80" s="6" t="s">
        <v>98</v>
      </c>
      <c r="C80" s="7">
        <v>113.66849065207478</v>
      </c>
      <c r="D80" s="7">
        <v>113.4</v>
      </c>
      <c r="E80" s="7">
        <v>107.7</v>
      </c>
      <c r="F80" s="7">
        <v>108.3</v>
      </c>
      <c r="G80" s="7">
        <v>108.3</v>
      </c>
      <c r="H80" s="7">
        <v>106.5</v>
      </c>
      <c r="I80" s="7">
        <v>107</v>
      </c>
      <c r="J80" s="7">
        <v>107</v>
      </c>
      <c r="K80" s="7">
        <v>106.1</v>
      </c>
      <c r="L80" s="7">
        <v>106.6</v>
      </c>
      <c r="M80" s="7">
        <v>106.6</v>
      </c>
    </row>
    <row r="81" spans="1:1" x14ac:dyDescent="0.25">
      <c r="A81" s="1"/>
    </row>
  </sheetData>
  <mergeCells count="11">
    <mergeCell ref="I1:M1"/>
    <mergeCell ref="D2:D3"/>
    <mergeCell ref="A2:A7"/>
    <mergeCell ref="B2:B7"/>
    <mergeCell ref="E2:M4"/>
    <mergeCell ref="C5:C7"/>
    <mergeCell ref="D5:D7"/>
    <mergeCell ref="E5:G5"/>
    <mergeCell ref="H5:J5"/>
    <mergeCell ref="K5:M5"/>
    <mergeCell ref="C2:C3"/>
  </mergeCells>
  <pageMargins left="0.70866141732283472" right="0.70866141732283472" top="0.74803149606299213" bottom="0.74803149606299213" header="0.31496062992125984" footer="0.31496062992125984"/>
  <pageSetup paperSize="9" scale="79" fitToHeight="9" orientation="landscape" r:id="rId1"/>
  <headerFooter differentOddEven="1" differentFirst="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на 2025-2027 гг</vt:lpstr>
      <vt:lpstr>'на 2025-2027 гг'!Заголовки_для_печати</vt:lpstr>
      <vt:lpstr>'на 2025-2027 гг'!Область_печати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2024-11-15T07:47:27Z</dcterms:modified>
</cp:coreProperties>
</file>