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H48" i="1"/>
  <c r="F47" i="1"/>
  <c r="G46" i="1"/>
  <c r="G43" i="1" s="1"/>
  <c r="G38" i="1"/>
  <c r="G35" i="1"/>
  <c r="G30" i="1"/>
  <c r="G28" i="1"/>
  <c r="G23" i="1"/>
  <c r="G15" i="1"/>
  <c r="G10" i="1"/>
  <c r="G8" i="1" l="1"/>
  <c r="G55" i="1" s="1"/>
  <c r="H44" i="1" l="1"/>
  <c r="H37" i="1" l="1"/>
  <c r="H40" i="1"/>
  <c r="H41" i="1"/>
  <c r="H42" i="1"/>
  <c r="H32" i="1"/>
  <c r="E30" i="1" l="1"/>
  <c r="D30" i="1"/>
  <c r="H11" i="1"/>
  <c r="D38" i="1" l="1"/>
  <c r="F9" i="1"/>
  <c r="E35" i="1" l="1"/>
  <c r="D35" i="1"/>
  <c r="E38" i="1" l="1"/>
  <c r="H46" i="1" l="1"/>
  <c r="H35" i="1"/>
  <c r="E28" i="1"/>
  <c r="E23" i="1"/>
  <c r="E15" i="1"/>
  <c r="E10" i="1"/>
  <c r="D43" i="1"/>
  <c r="F38" i="1"/>
  <c r="D28" i="1"/>
  <c r="D23" i="1"/>
  <c r="D15" i="1"/>
  <c r="D10" i="1"/>
  <c r="H54" i="1"/>
  <c r="H52" i="1"/>
  <c r="H51" i="1"/>
  <c r="H50" i="1"/>
  <c r="H49" i="1"/>
  <c r="H39" i="1"/>
  <c r="H36" i="1"/>
  <c r="H34" i="1"/>
  <c r="H31" i="1"/>
  <c r="H29" i="1"/>
  <c r="H27" i="1"/>
  <c r="H25" i="1"/>
  <c r="H24" i="1"/>
  <c r="H22" i="1"/>
  <c r="H21" i="1"/>
  <c r="H20" i="1"/>
  <c r="H19" i="1"/>
  <c r="H18" i="1"/>
  <c r="H17" i="1"/>
  <c r="H16" i="1"/>
  <c r="H14" i="1"/>
  <c r="H13" i="1"/>
  <c r="H12" i="1"/>
  <c r="F54" i="1"/>
  <c r="F52" i="1"/>
  <c r="F51" i="1"/>
  <c r="F50" i="1"/>
  <c r="F49" i="1"/>
  <c r="F48" i="1"/>
  <c r="F44" i="1"/>
  <c r="F42" i="1"/>
  <c r="F41" i="1"/>
  <c r="F40" i="1"/>
  <c r="F39" i="1"/>
  <c r="F36" i="1"/>
  <c r="F34" i="1"/>
  <c r="F32" i="1"/>
  <c r="F31" i="1"/>
  <c r="F29" i="1"/>
  <c r="F27" i="1"/>
  <c r="F26" i="1"/>
  <c r="F24" i="1"/>
  <c r="F21" i="1"/>
  <c r="F20" i="1"/>
  <c r="F19" i="1"/>
  <c r="F18" i="1"/>
  <c r="F17" i="1"/>
  <c r="F16" i="1"/>
  <c r="F14" i="1"/>
  <c r="F13" i="1"/>
  <c r="F12" i="1"/>
  <c r="F11" i="1"/>
  <c r="H38" i="1"/>
  <c r="E8" i="1" l="1"/>
  <c r="D8" i="1"/>
  <c r="D55" i="1" s="1"/>
  <c r="E43" i="1"/>
  <c r="H43" i="1" s="1"/>
  <c r="F28" i="1"/>
  <c r="F46" i="1"/>
  <c r="H28" i="1"/>
  <c r="F10" i="1"/>
  <c r="F15" i="1"/>
  <c r="F23" i="1"/>
  <c r="F35" i="1"/>
  <c r="H23" i="1"/>
  <c r="H30" i="1"/>
  <c r="H15" i="1"/>
  <c r="H10" i="1"/>
  <c r="F30" i="1"/>
  <c r="E55" i="1" l="1"/>
  <c r="F55" i="1" s="1"/>
  <c r="F43" i="1"/>
  <c r="H8" i="1"/>
  <c r="F8" i="1"/>
  <c r="H55" i="1" l="1"/>
</calcChain>
</file>

<file path=xl/sharedStrings.xml><?xml version="1.0" encoding="utf-8"?>
<sst xmlns="http://schemas.openxmlformats.org/spreadsheetml/2006/main" count="69" uniqueCount="59">
  <si>
    <t>Наименование кодов классификации операций сектора государственного управления</t>
  </si>
  <si>
    <t>Темп роста, %</t>
  </si>
  <si>
    <t>РАСХОДЫ</t>
  </si>
  <si>
    <t>Оплата труда и начисления на выплаты по оплате труда</t>
  </si>
  <si>
    <t>Заработная плата</t>
  </si>
  <si>
    <t>Прочие несоциальные выплаты персоналу в денежной форме</t>
  </si>
  <si>
    <t xml:space="preserve">Начисления  на выплаты по оплате труда </t>
  </si>
  <si>
    <t>Прочие несоциальные выплаты персоналу в натуральной форме</t>
  </si>
  <si>
    <t>Оплата работ, услуг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</si>
  <si>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</si>
  <si>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</si>
  <si>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</si>
  <si>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</si>
  <si>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</si>
  <si>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</si>
  <si>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 xml:space="preserve">Безвозмездные перечисления организациям </t>
  </si>
  <si>
    <t>Безвозмездные перечисления государственным (муниципальным) бюджетным и автономным учреждениям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</si>
  <si>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</si>
  <si>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</si>
  <si>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</si>
  <si>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бюджетам</t>
  </si>
  <si>
    <t>Перечисления другим бюджетам бюджетной системы Российской Федерации</t>
  </si>
  <si>
    <t>Социальное обеспечение</t>
  </si>
  <si>
    <t>Пособия по социальной помощи населению в денежной форме</t>
  </si>
  <si>
    <t>Социальные пособия и компенсации персоналу в денежной форме</t>
  </si>
  <si>
    <t>Безвозмездные перечисления капитального характера организациям</t>
  </si>
  <si>
    <t>Безвозмездные перечисления капитального характера государственным (муниципальным) бюджетным и автономным учреждениям</t>
  </si>
  <si>
    <t>Прочие расходы</t>
  </si>
  <si>
    <t>Налоги, пошлины и сборы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</si>
  <si>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</si>
  <si>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</si>
  <si>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</si>
  <si>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</si>
  <si>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</si>
  <si>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</si>
  <si>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</si>
  <si>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</si>
  <si>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</si>
  <si>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</si>
  <si>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</si>
  <si>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</si>
  <si>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 xml:space="preserve">%
исполнения
</t>
  </si>
  <si>
    <t>Увеличение стоимости материальных запасов для целей капитальных вложений</t>
  </si>
  <si>
    <t>Увеличение стоимости нематериальных активов</t>
  </si>
  <si>
    <t xml:space="preserve">Код бюджетной классификации
</t>
  </si>
  <si>
    <t>ИТОГО   РАСХОДОВ:</t>
  </si>
  <si>
    <t>Услуги связи</t>
  </si>
  <si>
    <t>Пособия по социальной помощи населению в натуральной форме</t>
  </si>
  <si>
    <t>Х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</si>
  <si>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</si>
  <si>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Расходы</t>
  </si>
  <si>
    <t>х</t>
  </si>
  <si>
    <t xml:space="preserve">Исполнено за 2023 год, тыс.руб.
</t>
  </si>
  <si>
    <t>Пенсии, пособия, выплачиваемые работодателями, нанимателями бывшим работникам</t>
  </si>
  <si>
    <t xml:space="preserve"> План на 2024 год,
тыс.руб.
</t>
  </si>
  <si>
    <t xml:space="preserve">Исполнено за 2024 год, тыс.руб.
</t>
  </si>
  <si>
    <t>Увеличение стоимости лекарственных препаратов и материалов, применяемых в медицинских целях</t>
  </si>
  <si>
    <t>об исполнении бюджета муниципального образования «Чаинский район Томской области» по классификации операций сектора государственного управления за 2024 год</t>
  </si>
  <si>
    <t>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</si>
</sst>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i/>
      <sz val="11.5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461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5"/>
  <sheetViews>
    <sheetView tabSelected="1" workbookViewId="0">
      <selection activeCell="I12" sqref="I12"/>
    </sheetView>
  </sheetViews>
  <sheetFormatPr defaultRowHeight="15" x14ac:dyDescent="0.25"/>
  <cols>
    <col min="1" max="1" width="3.28515625" style="1" customWidth="1"/>
    <col min="2" max="2" width="38" style="5" customWidth="1"/>
    <col min="3" max="3" width="10.28515625" style="5" customWidth="1"/>
    <col min="4" max="4" width="11.28515625" style="5" customWidth="1"/>
    <col min="5" max="5" width="12.28515625" style="5" customWidth="1"/>
    <col min="6" max="6" width="11" style="5" customWidth="1"/>
    <col min="7" max="7" width="10.140625" style="5" customWidth="1"/>
    <col min="8" max="8" width="10.5703125" style="5" customWidth="1"/>
    <col min="9" max="16384" width="9.140625" style="1"/>
  </cols>
  <sheetData>
    <row r="2" spans="2:8" x14ac:dyDescent="0.25">
      <c r="B2" s="26" t="s">
        <v>58</v>
      </c>
      <c r="C2" s="26"/>
      <c r="D2" s="26"/>
      <c r="E2" s="26"/>
      <c r="F2" s="26"/>
      <c r="G2" s="26"/>
      <c r="H2" s="26"/>
    </row>
    <row r="3" spans="2:8" ht="48" customHeight="1" x14ac:dyDescent="0.25">
      <c r="B3" s="2" t="s">
        <v>57</v>
      </c>
      <c r="C3" s="3"/>
      <c r="D3" s="3"/>
      <c r="E3" s="3"/>
      <c r="F3" s="3"/>
      <c r="G3" s="3"/>
      <c r="H3" s="3"/>
    </row>
    <row r="4" spans="2:8" x14ac:dyDescent="0.25">
      <c r="B4" s="4"/>
    </row>
    <row r="5" spans="2:8" ht="84.75" customHeight="1" x14ac:dyDescent="0.25">
      <c r="B5" s="6" t="s">
        <v>0</v>
      </c>
      <c r="C5" s="6" t="s">
        <v>44</v>
      </c>
      <c r="D5" s="6" t="s">
        <v>54</v>
      </c>
      <c r="E5" s="6" t="s">
        <v>55</v>
      </c>
      <c r="F5" s="6" t="s">
        <v>41</v>
      </c>
      <c r="G5" s="6" t="s">
        <v>52</v>
      </c>
      <c r="H5" s="6" t="s">
        <v>1</v>
      </c>
    </row>
    <row r="6" spans="2:8" x14ac:dyDescent="0.25">
      <c r="B6" s="6"/>
      <c r="C6" s="7"/>
      <c r="D6" s="8"/>
      <c r="E6" s="8"/>
      <c r="F6" s="8"/>
      <c r="G6" s="8"/>
      <c r="H6" s="6"/>
    </row>
    <row r="7" spans="2:8" x14ac:dyDescent="0.25">
      <c r="B7" s="6"/>
      <c r="C7" s="7"/>
      <c r="D7" s="8"/>
      <c r="E7" s="8"/>
      <c r="F7" s="8"/>
      <c r="G7" s="8"/>
      <c r="H7" s="6"/>
    </row>
    <row r="8" spans="2:8" x14ac:dyDescent="0.25">
      <c r="B8" s="9" t="s">
        <v>2</v>
      </c>
      <c r="C8" s="10">
        <v>200</v>
      </c>
      <c r="D8" s="11">
        <f>D10+D15+D23+D28+D30+D35+D38+D9</f>
        <v>978435.40000000014</v>
      </c>
      <c r="E8" s="11">
        <f>E10+E15+E23+E28+E30+E35+E38+E9</f>
        <v>952432.2</v>
      </c>
      <c r="F8" s="11">
        <f>E8*100/D8</f>
        <v>97.3423692560592</v>
      </c>
      <c r="G8" s="11">
        <f>G10+G15+G23+G28+G30+G35+G38+G9</f>
        <v>820918.79999999993</v>
      </c>
      <c r="H8" s="11">
        <f>E8/G8*100</f>
        <v>116.02026899615407</v>
      </c>
    </row>
    <row r="9" spans="2:8" x14ac:dyDescent="0.25">
      <c r="B9" s="12" t="s">
        <v>50</v>
      </c>
      <c r="C9" s="13">
        <v>200</v>
      </c>
      <c r="D9" s="14">
        <v>314.3</v>
      </c>
      <c r="E9" s="14">
        <v>0</v>
      </c>
      <c r="F9" s="14">
        <f>E9*100/D9</f>
        <v>0</v>
      </c>
      <c r="G9" s="14">
        <v>0</v>
      </c>
      <c r="H9" s="11" t="s">
        <v>51</v>
      </c>
    </row>
    <row r="10" spans="2:8" ht="37.5" customHeight="1" x14ac:dyDescent="0.25">
      <c r="B10" s="12" t="s">
        <v>3</v>
      </c>
      <c r="C10" s="13">
        <v>210</v>
      </c>
      <c r="D10" s="15">
        <f>D11+D12+D13+D14</f>
        <v>128245.6</v>
      </c>
      <c r="E10" s="14">
        <f>E11+E12+E13+E14</f>
        <v>128001.09999999999</v>
      </c>
      <c r="F10" s="14">
        <f>E10*100/D10</f>
        <v>99.809350184333809</v>
      </c>
      <c r="G10" s="14">
        <f>G11+G12+G13+G14</f>
        <v>99836.299999999988</v>
      </c>
      <c r="H10" s="14">
        <f>E10/G10*100</f>
        <v>128.21098137651336</v>
      </c>
    </row>
    <row r="11" spans="2:8" x14ac:dyDescent="0.25">
      <c r="B11" s="16" t="s">
        <v>4</v>
      </c>
      <c r="C11" s="17">
        <v>211</v>
      </c>
      <c r="D11" s="18">
        <v>97621.3</v>
      </c>
      <c r="E11" s="18">
        <v>97451.1</v>
      </c>
      <c r="F11" s="18">
        <f>E11/D11*100</f>
        <v>99.82565280323044</v>
      </c>
      <c r="G11" s="18">
        <v>76127.199999999997</v>
      </c>
      <c r="H11" s="18">
        <f>E11/G11*100</f>
        <v>128.01088178732439</v>
      </c>
    </row>
    <row r="12" spans="2:8" ht="33" customHeight="1" x14ac:dyDescent="0.25">
      <c r="B12" s="19" t="s">
        <v>5</v>
      </c>
      <c r="C12" s="17">
        <v>212</v>
      </c>
      <c r="D12" s="18">
        <v>125.2</v>
      </c>
      <c r="E12" s="18">
        <v>110.9</v>
      </c>
      <c r="F12" s="18">
        <f t="shared" ref="F12:F14" si="0">E12/D12*100</f>
        <v>88.578274760383394</v>
      </c>
      <c r="G12" s="18">
        <v>124.9</v>
      </c>
      <c r="H12" s="18">
        <f t="shared" ref="H12:H14" si="1">E12/G12*100</f>
        <v>88.791032826261002</v>
      </c>
    </row>
    <row r="13" spans="2:8" ht="24.75" customHeight="1" x14ac:dyDescent="0.25">
      <c r="B13" s="16" t="s">
        <v>6</v>
      </c>
      <c r="C13" s="17">
        <v>213</v>
      </c>
      <c r="D13" s="18">
        <v>29470.5</v>
      </c>
      <c r="E13" s="18">
        <v>29415.4</v>
      </c>
      <c r="F13" s="18">
        <f t="shared" si="0"/>
        <v>99.813033372355406</v>
      </c>
      <c r="G13" s="18">
        <v>22966.6</v>
      </c>
      <c r="H13" s="18">
        <f t="shared" si="1"/>
        <v>128.0790365138941</v>
      </c>
    </row>
    <row r="14" spans="2:8" ht="34.5" customHeight="1" x14ac:dyDescent="0.25">
      <c r="B14" s="16" t="s">
        <v>7</v>
      </c>
      <c r="C14" s="17">
        <v>214</v>
      </c>
      <c r="D14" s="18">
        <v>1028.5999999999999</v>
      </c>
      <c r="E14" s="18">
        <v>1023.7</v>
      </c>
      <c r="F14" s="18">
        <f t="shared" si="0"/>
        <v>99.523624343768248</v>
      </c>
      <c r="G14" s="18">
        <v>617.6</v>
      </c>
      <c r="H14" s="18">
        <f t="shared" si="1"/>
        <v>165.75453367875647</v>
      </c>
    </row>
    <row r="15" spans="2:8" x14ac:dyDescent="0.25">
      <c r="B15" s="12" t="s">
        <v>8</v>
      </c>
      <c r="C15" s="13">
        <v>220</v>
      </c>
      <c r="D15" s="14">
        <f>D16+D17+D18+D19+D20+D21+D22</f>
        <v>49484.3</v>
      </c>
      <c r="E15" s="14">
        <f>E16+E17+E18+E19+E20+E21+E22</f>
        <v>44942.1</v>
      </c>
      <c r="F15" s="14">
        <f>E15*100/D15</f>
        <v>90.820927041506081</v>
      </c>
      <c r="G15" s="14">
        <f>G16+G17+G18+G19+G20+G21+G22</f>
        <v>29289.3</v>
      </c>
      <c r="H15" s="14">
        <f>E15/G15*100</f>
        <v>153.4420419743729</v>
      </c>
    </row>
    <row r="16" spans="2:8" x14ac:dyDescent="0.25">
      <c r="B16" s="16" t="s">
        <v>46</v>
      </c>
      <c r="C16" s="17">
        <v>221</v>
      </c>
      <c r="D16" s="18">
        <v>980.6</v>
      </c>
      <c r="E16" s="18">
        <v>976.5</v>
      </c>
      <c r="F16" s="18">
        <f t="shared" ref="F16:F21" si="2">E16/D16*100</f>
        <v>99.581888639608394</v>
      </c>
      <c r="G16" s="18">
        <v>910.6</v>
      </c>
      <c r="H16" s="18">
        <f t="shared" ref="H16:H22" si="3">E16/G16*100</f>
        <v>107.23698660224028</v>
      </c>
    </row>
    <row r="17" spans="2:8" x14ac:dyDescent="0.25">
      <c r="B17" s="16" t="s">
        <v>9</v>
      </c>
      <c r="C17" s="17">
        <v>222</v>
      </c>
      <c r="D17" s="18">
        <v>0.8</v>
      </c>
      <c r="E17" s="18">
        <v>0.8</v>
      </c>
      <c r="F17" s="18">
        <f t="shared" si="2"/>
        <v>100</v>
      </c>
      <c r="G17" s="18">
        <v>21.7</v>
      </c>
      <c r="H17" s="18">
        <f t="shared" si="3"/>
        <v>3.6866359447004609</v>
      </c>
    </row>
    <row r="18" spans="2:8" x14ac:dyDescent="0.25">
      <c r="B18" s="16" t="s">
        <v>10</v>
      </c>
      <c r="C18" s="17">
        <v>223</v>
      </c>
      <c r="D18" s="18">
        <v>4434.3999999999996</v>
      </c>
      <c r="E18" s="20">
        <v>4317</v>
      </c>
      <c r="F18" s="18">
        <f t="shared" si="2"/>
        <v>97.352516687714242</v>
      </c>
      <c r="G18" s="20">
        <v>2242.6999999999998</v>
      </c>
      <c r="H18" s="18">
        <f t="shared" si="3"/>
        <v>192.49119365051055</v>
      </c>
    </row>
    <row r="19" spans="2:8" ht="30" x14ac:dyDescent="0.25">
      <c r="B19" s="16" t="s">
        <v>11</v>
      </c>
      <c r="C19" s="17">
        <v>225</v>
      </c>
      <c r="D19" s="18">
        <v>23277.7</v>
      </c>
      <c r="E19" s="18">
        <v>20935.400000000001</v>
      </c>
      <c r="F19" s="18">
        <f t="shared" si="2"/>
        <v>89.937579743703196</v>
      </c>
      <c r="G19" s="18">
        <v>8853</v>
      </c>
      <c r="H19" s="18">
        <f t="shared" si="3"/>
        <v>236.47803004631197</v>
      </c>
    </row>
    <row r="20" spans="2:8" x14ac:dyDescent="0.25">
      <c r="B20" s="16" t="s">
        <v>12</v>
      </c>
      <c r="C20" s="17">
        <v>226</v>
      </c>
      <c r="D20" s="18">
        <v>20704.400000000001</v>
      </c>
      <c r="E20" s="18">
        <v>18626</v>
      </c>
      <c r="F20" s="18">
        <f t="shared" si="2"/>
        <v>89.961554065802432</v>
      </c>
      <c r="G20" s="18">
        <v>17180.599999999999</v>
      </c>
      <c r="H20" s="18">
        <f t="shared" si="3"/>
        <v>108.41297742802929</v>
      </c>
    </row>
    <row r="21" spans="2:8" x14ac:dyDescent="0.25">
      <c r="B21" s="16" t="s">
        <v>13</v>
      </c>
      <c r="C21" s="17">
        <v>227</v>
      </c>
      <c r="D21" s="18">
        <v>86.4</v>
      </c>
      <c r="E21" s="18">
        <v>86.4</v>
      </c>
      <c r="F21" s="18">
        <f t="shared" si="2"/>
        <v>100</v>
      </c>
      <c r="G21" s="18">
        <v>80.7</v>
      </c>
      <c r="H21" s="18">
        <f t="shared" si="3"/>
        <v>107.06319702602232</v>
      </c>
    </row>
    <row r="22" spans="2:8" ht="30" hidden="1" x14ac:dyDescent="0.25">
      <c r="B22" s="16" t="s">
        <v>14</v>
      </c>
      <c r="C22" s="17">
        <v>228</v>
      </c>
      <c r="D22" s="18">
        <v>0</v>
      </c>
      <c r="E22" s="18">
        <v>0</v>
      </c>
      <c r="F22" s="18" t="s">
        <v>51</v>
      </c>
      <c r="G22" s="18">
        <v>0</v>
      </c>
      <c r="H22" s="18" t="e">
        <f t="shared" si="3"/>
        <v>#DIV/0!</v>
      </c>
    </row>
    <row r="23" spans="2:8" ht="33.75" customHeight="1" x14ac:dyDescent="0.25">
      <c r="B23" s="12" t="s">
        <v>15</v>
      </c>
      <c r="C23" s="13">
        <v>240</v>
      </c>
      <c r="D23" s="14">
        <f>D24+D25+D26+D27</f>
        <v>565321.6</v>
      </c>
      <c r="E23" s="14">
        <f>E24+E25+E26+E27</f>
        <v>559188.79999999993</v>
      </c>
      <c r="F23" s="14">
        <f>E23*100/D23</f>
        <v>98.915166163826029</v>
      </c>
      <c r="G23" s="14">
        <f>G24+G25+G26+G27</f>
        <v>494251.9</v>
      </c>
      <c r="H23" s="14">
        <f>E23/G23*100</f>
        <v>113.13842192614736</v>
      </c>
    </row>
    <row r="24" spans="2:8" ht="51" customHeight="1" x14ac:dyDescent="0.25">
      <c r="B24" s="16" t="s">
        <v>16</v>
      </c>
      <c r="C24" s="17">
        <v>241</v>
      </c>
      <c r="D24" s="18">
        <v>538648.69999999995</v>
      </c>
      <c r="E24" s="18">
        <v>532921.19999999995</v>
      </c>
      <c r="F24" s="18">
        <f t="shared" ref="F24:F27" si="4">E24/D24*100</f>
        <v>98.936691019582895</v>
      </c>
      <c r="G24" s="18">
        <v>468215.8</v>
      </c>
      <c r="H24" s="18">
        <f t="shared" ref="H24:H25" si="5">E24/G24*100</f>
        <v>113.81956781467007</v>
      </c>
    </row>
    <row r="25" spans="2:8" ht="62.25" customHeight="1" x14ac:dyDescent="0.25">
      <c r="B25" s="16" t="s">
        <v>17</v>
      </c>
      <c r="C25" s="17">
        <v>244</v>
      </c>
      <c r="D25" s="18">
        <v>0</v>
      </c>
      <c r="E25" s="18">
        <v>0</v>
      </c>
      <c r="F25" s="18" t="s">
        <v>51</v>
      </c>
      <c r="G25" s="18">
        <v>6713.2</v>
      </c>
      <c r="H25" s="18">
        <f t="shared" si="5"/>
        <v>0</v>
      </c>
    </row>
    <row r="26" spans="2:8" ht="82.5" customHeight="1" x14ac:dyDescent="0.25">
      <c r="B26" s="21" t="s">
        <v>18</v>
      </c>
      <c r="C26" s="22">
        <v>245</v>
      </c>
      <c r="D26" s="20">
        <v>478.5</v>
      </c>
      <c r="E26" s="20">
        <v>465</v>
      </c>
      <c r="F26" s="20">
        <f t="shared" si="4"/>
        <v>97.17868338557993</v>
      </c>
      <c r="G26" s="20">
        <v>0</v>
      </c>
      <c r="H26" s="20" t="s">
        <v>51</v>
      </c>
    </row>
    <row r="27" spans="2:8" ht="62.25" customHeight="1" x14ac:dyDescent="0.25">
      <c r="B27" s="16" t="s">
        <v>19</v>
      </c>
      <c r="C27" s="17">
        <v>246</v>
      </c>
      <c r="D27" s="18">
        <v>26194.400000000001</v>
      </c>
      <c r="E27" s="18">
        <v>25802.6</v>
      </c>
      <c r="F27" s="18">
        <f t="shared" si="4"/>
        <v>98.50426045261581</v>
      </c>
      <c r="G27" s="18">
        <v>19322.900000000001</v>
      </c>
      <c r="H27" s="18">
        <f>E27/G27*100</f>
        <v>133.53378633641947</v>
      </c>
    </row>
    <row r="28" spans="2:8" ht="33.75" customHeight="1" x14ac:dyDescent="0.25">
      <c r="B28" s="12" t="s">
        <v>20</v>
      </c>
      <c r="C28" s="13">
        <v>250</v>
      </c>
      <c r="D28" s="14">
        <f>D29</f>
        <v>218159</v>
      </c>
      <c r="E28" s="14">
        <f>E29</f>
        <v>203689.2</v>
      </c>
      <c r="F28" s="14">
        <f>E28*100/D28</f>
        <v>93.367314664992051</v>
      </c>
      <c r="G28" s="14">
        <f>G29</f>
        <v>169544.2</v>
      </c>
      <c r="H28" s="14">
        <f>E28/G28*100</f>
        <v>120.13929111110848</v>
      </c>
    </row>
    <row r="29" spans="2:8" ht="48" customHeight="1" x14ac:dyDescent="0.25">
      <c r="B29" s="16" t="s">
        <v>21</v>
      </c>
      <c r="C29" s="17">
        <v>251</v>
      </c>
      <c r="D29" s="18">
        <v>218159</v>
      </c>
      <c r="E29" s="18">
        <v>203689.2</v>
      </c>
      <c r="F29" s="18">
        <f>E29/D29*100</f>
        <v>93.367314664992051</v>
      </c>
      <c r="G29" s="18">
        <v>169544.2</v>
      </c>
      <c r="H29" s="18">
        <f>E29/G29*100</f>
        <v>120.13929111110848</v>
      </c>
    </row>
    <row r="30" spans="2:8" ht="21" customHeight="1" x14ac:dyDescent="0.25">
      <c r="B30" s="12" t="s">
        <v>22</v>
      </c>
      <c r="C30" s="13">
        <v>260</v>
      </c>
      <c r="D30" s="15">
        <f>D31+D32+D34+D33</f>
        <v>12380.800000000001</v>
      </c>
      <c r="E30" s="15">
        <f>E31+E32+E34+E33</f>
        <v>12086.5</v>
      </c>
      <c r="F30" s="14">
        <f>E30*100/D30</f>
        <v>97.622932282243468</v>
      </c>
      <c r="G30" s="15">
        <f>G31+G32+G34+G33</f>
        <v>9883.9999999999982</v>
      </c>
      <c r="H30" s="14">
        <f>E30/G30*100</f>
        <v>122.28348846620804</v>
      </c>
    </row>
    <row r="31" spans="2:8" ht="33.75" customHeight="1" x14ac:dyDescent="0.25">
      <c r="B31" s="16" t="s">
        <v>23</v>
      </c>
      <c r="C31" s="17">
        <v>262</v>
      </c>
      <c r="D31" s="18">
        <v>11484.7</v>
      </c>
      <c r="E31" s="20">
        <v>11190.4</v>
      </c>
      <c r="F31" s="18">
        <f t="shared" ref="F31:F34" si="6">E31/D31*100</f>
        <v>97.437460273233086</v>
      </c>
      <c r="G31" s="20">
        <v>8964.7999999999993</v>
      </c>
      <c r="H31" s="18">
        <f t="shared" ref="H31:H32" si="7">E31/G31*100</f>
        <v>124.8259860788863</v>
      </c>
    </row>
    <row r="32" spans="2:8" ht="36.75" customHeight="1" x14ac:dyDescent="0.25">
      <c r="B32" s="16" t="s">
        <v>47</v>
      </c>
      <c r="C32" s="17">
        <v>263</v>
      </c>
      <c r="D32" s="18">
        <v>396.6</v>
      </c>
      <c r="E32" s="18">
        <v>396.6</v>
      </c>
      <c r="F32" s="18">
        <f t="shared" si="6"/>
        <v>100</v>
      </c>
      <c r="G32" s="18">
        <v>550.79999999999995</v>
      </c>
      <c r="H32" s="18">
        <f t="shared" si="7"/>
        <v>72.004357298474957</v>
      </c>
    </row>
    <row r="33" spans="2:8" ht="45" x14ac:dyDescent="0.25">
      <c r="B33" s="16" t="s">
        <v>53</v>
      </c>
      <c r="C33" s="17">
        <v>264</v>
      </c>
      <c r="D33" s="18">
        <v>0</v>
      </c>
      <c r="E33" s="18">
        <v>0</v>
      </c>
      <c r="F33" s="18" t="s">
        <v>51</v>
      </c>
      <c r="G33" s="18">
        <v>2.4</v>
      </c>
      <c r="H33" s="18" t="s">
        <v>51</v>
      </c>
    </row>
    <row r="34" spans="2:8" ht="36.75" customHeight="1" x14ac:dyDescent="0.25">
      <c r="B34" s="16" t="s">
        <v>24</v>
      </c>
      <c r="C34" s="17">
        <v>266</v>
      </c>
      <c r="D34" s="18">
        <v>499.5</v>
      </c>
      <c r="E34" s="18">
        <v>499.5</v>
      </c>
      <c r="F34" s="18">
        <f t="shared" si="6"/>
        <v>100</v>
      </c>
      <c r="G34" s="18">
        <v>366</v>
      </c>
      <c r="H34" s="18">
        <f t="shared" ref="H34:H43" si="8">E34/G34*100</f>
        <v>136.47540983606555</v>
      </c>
    </row>
    <row r="35" spans="2:8" ht="46.5" customHeight="1" x14ac:dyDescent="0.25">
      <c r="B35" s="12" t="s">
        <v>25</v>
      </c>
      <c r="C35" s="13">
        <v>280</v>
      </c>
      <c r="D35" s="14">
        <f>D36+D37</f>
        <v>3483.5</v>
      </c>
      <c r="E35" s="14">
        <f>E36+E37</f>
        <v>3483.5</v>
      </c>
      <c r="F35" s="14">
        <f>E35*100/D35</f>
        <v>100</v>
      </c>
      <c r="G35" s="14">
        <f>G36+G37</f>
        <v>968.9</v>
      </c>
      <c r="H35" s="14">
        <f t="shared" si="8"/>
        <v>359.53142739188769</v>
      </c>
    </row>
    <row r="36" spans="2:8" ht="63" customHeight="1" x14ac:dyDescent="0.25">
      <c r="B36" s="16" t="s">
        <v>26</v>
      </c>
      <c r="C36" s="17">
        <v>281</v>
      </c>
      <c r="D36" s="18">
        <v>3483.5</v>
      </c>
      <c r="E36" s="18">
        <v>3483.5</v>
      </c>
      <c r="F36" s="18">
        <f>E36/D36*100</f>
        <v>100</v>
      </c>
      <c r="G36" s="18">
        <v>968.9</v>
      </c>
      <c r="H36" s="18">
        <f t="shared" si="8"/>
        <v>359.53142739188769</v>
      </c>
    </row>
    <row r="37" spans="2:8" ht="78" hidden="1" customHeight="1" x14ac:dyDescent="0.25">
      <c r="B37" s="16" t="s">
        <v>49</v>
      </c>
      <c r="C37" s="17">
        <v>286</v>
      </c>
      <c r="D37" s="18">
        <v>0</v>
      </c>
      <c r="E37" s="18">
        <v>0</v>
      </c>
      <c r="F37" s="18" t="s">
        <v>48</v>
      </c>
      <c r="G37" s="18">
        <v>0</v>
      </c>
      <c r="H37" s="18" t="e">
        <f t="shared" si="8"/>
        <v>#DIV/0!</v>
      </c>
    </row>
    <row r="38" spans="2:8" x14ac:dyDescent="0.25">
      <c r="B38" s="12" t="s">
        <v>27</v>
      </c>
      <c r="C38" s="13">
        <v>290</v>
      </c>
      <c r="D38" s="14">
        <f>D39+D40+D41+D42</f>
        <v>1046.3</v>
      </c>
      <c r="E38" s="14">
        <f>E39+E40+E41+E42</f>
        <v>1041</v>
      </c>
      <c r="F38" s="11">
        <f>E38*100/D38</f>
        <v>99.493453120519931</v>
      </c>
      <c r="G38" s="14">
        <f>G39+G40+G41+G42</f>
        <v>17144.2</v>
      </c>
      <c r="H38" s="11">
        <f t="shared" si="8"/>
        <v>6.0720243580919497</v>
      </c>
    </row>
    <row r="39" spans="2:8" x14ac:dyDescent="0.25">
      <c r="B39" s="19" t="s">
        <v>28</v>
      </c>
      <c r="C39" s="17">
        <v>291</v>
      </c>
      <c r="D39" s="18">
        <v>698</v>
      </c>
      <c r="E39" s="18">
        <v>697.7</v>
      </c>
      <c r="F39" s="18">
        <f t="shared" ref="F39:F42" si="9">E39/D39*100</f>
        <v>99.957020057306607</v>
      </c>
      <c r="G39" s="18">
        <v>590.9</v>
      </c>
      <c r="H39" s="18">
        <f t="shared" si="8"/>
        <v>118.07412421729566</v>
      </c>
    </row>
    <row r="40" spans="2:8" ht="21.75" customHeight="1" x14ac:dyDescent="0.25">
      <c r="B40" s="19" t="s">
        <v>29</v>
      </c>
      <c r="C40" s="17">
        <v>295</v>
      </c>
      <c r="D40" s="18">
        <v>57.3</v>
      </c>
      <c r="E40" s="18">
        <v>57.3</v>
      </c>
      <c r="F40" s="18">
        <f t="shared" si="9"/>
        <v>100</v>
      </c>
      <c r="G40" s="18">
        <v>116.8</v>
      </c>
      <c r="H40" s="18">
        <f t="shared" si="8"/>
        <v>49.05821917808219</v>
      </c>
    </row>
    <row r="41" spans="2:8" ht="34.5" customHeight="1" x14ac:dyDescent="0.25">
      <c r="B41" s="19" t="s">
        <v>30</v>
      </c>
      <c r="C41" s="17">
        <v>296</v>
      </c>
      <c r="D41" s="18">
        <v>73.599999999999994</v>
      </c>
      <c r="E41" s="18">
        <v>68.599999999999994</v>
      </c>
      <c r="F41" s="18">
        <f t="shared" si="9"/>
        <v>93.206521739130437</v>
      </c>
      <c r="G41" s="18">
        <v>84.6</v>
      </c>
      <c r="H41" s="18">
        <f t="shared" si="8"/>
        <v>81.087470449172571</v>
      </c>
    </row>
    <row r="42" spans="2:8" ht="30" x14ac:dyDescent="0.25">
      <c r="B42" s="19" t="s">
        <v>31</v>
      </c>
      <c r="C42" s="17">
        <v>297</v>
      </c>
      <c r="D42" s="18">
        <v>217.4</v>
      </c>
      <c r="E42" s="18">
        <v>217.4</v>
      </c>
      <c r="F42" s="18">
        <f t="shared" si="9"/>
        <v>100</v>
      </c>
      <c r="G42" s="18">
        <v>16351.9</v>
      </c>
      <c r="H42" s="18">
        <f t="shared" si="8"/>
        <v>1.3295091090332012</v>
      </c>
    </row>
    <row r="43" spans="2:8" ht="36.75" customHeight="1" x14ac:dyDescent="0.25">
      <c r="B43" s="23" t="s">
        <v>32</v>
      </c>
      <c r="C43" s="10">
        <v>300</v>
      </c>
      <c r="D43" s="11">
        <f>D44+D45+D46</f>
        <v>20725.099999999999</v>
      </c>
      <c r="E43" s="11">
        <f>E44+E45+E46</f>
        <v>20254.699999999997</v>
      </c>
      <c r="F43" s="11">
        <f>E43*100/D43</f>
        <v>97.730288394265884</v>
      </c>
      <c r="G43" s="11">
        <f>G44+G45+G46</f>
        <v>14972.599999999999</v>
      </c>
      <c r="H43" s="11">
        <f t="shared" si="8"/>
        <v>135.27844195396926</v>
      </c>
    </row>
    <row r="44" spans="2:8" ht="30" x14ac:dyDescent="0.25">
      <c r="B44" s="16" t="s">
        <v>33</v>
      </c>
      <c r="C44" s="17">
        <v>310</v>
      </c>
      <c r="D44" s="18">
        <v>8600.1</v>
      </c>
      <c r="E44" s="18">
        <v>8199.7999999999993</v>
      </c>
      <c r="F44" s="18">
        <f t="shared" ref="F44" si="10">E44/D44*100</f>
        <v>95.345402960430675</v>
      </c>
      <c r="G44" s="18">
        <v>5787.4</v>
      </c>
      <c r="H44" s="18">
        <f t="shared" ref="H44:H55" si="11">E44/G44*100</f>
        <v>141.68365760099528</v>
      </c>
    </row>
    <row r="45" spans="2:8" ht="30" hidden="1" customHeight="1" x14ac:dyDescent="0.25">
      <c r="B45" s="24" t="s">
        <v>43</v>
      </c>
      <c r="C45" s="22">
        <v>320</v>
      </c>
      <c r="D45" s="18">
        <v>0</v>
      </c>
      <c r="E45" s="18">
        <v>0</v>
      </c>
      <c r="F45" s="25" t="s">
        <v>48</v>
      </c>
      <c r="G45" s="18">
        <v>0</v>
      </c>
      <c r="H45" s="18" t="s">
        <v>48</v>
      </c>
    </row>
    <row r="46" spans="2:8" ht="28.5" x14ac:dyDescent="0.25">
      <c r="B46" s="12" t="s">
        <v>34</v>
      </c>
      <c r="C46" s="13">
        <v>340</v>
      </c>
      <c r="D46" s="14">
        <f>D48+D49+D50+D51+D52+D53+D54+D47</f>
        <v>12125</v>
      </c>
      <c r="E46" s="14">
        <f>E48+E49+E50+E51+E52+E53+E54+E47</f>
        <v>12054.9</v>
      </c>
      <c r="F46" s="14">
        <f>E46*100/D46</f>
        <v>99.421855670103099</v>
      </c>
      <c r="G46" s="14">
        <f>G48+G49+G50+G51+G52+G53+G54</f>
        <v>9185.1999999999989</v>
      </c>
      <c r="H46" s="14">
        <f t="shared" si="11"/>
        <v>131.24265122153028</v>
      </c>
    </row>
    <row r="47" spans="2:8" ht="45" x14ac:dyDescent="0.25">
      <c r="B47" s="16" t="s">
        <v>56</v>
      </c>
      <c r="C47" s="17">
        <v>341</v>
      </c>
      <c r="D47" s="18">
        <v>1.1000000000000001</v>
      </c>
      <c r="E47" s="18">
        <v>1.1000000000000001</v>
      </c>
      <c r="F47" s="18">
        <f t="shared" ref="F47:F54" si="12">E47/D47*100</f>
        <v>100</v>
      </c>
      <c r="G47" s="18">
        <v>0</v>
      </c>
      <c r="H47" s="18" t="s">
        <v>51</v>
      </c>
    </row>
    <row r="48" spans="2:8" ht="30" x14ac:dyDescent="0.25">
      <c r="B48" s="16" t="s">
        <v>35</v>
      </c>
      <c r="C48" s="17">
        <v>342</v>
      </c>
      <c r="D48" s="18">
        <v>2963.2</v>
      </c>
      <c r="E48" s="18">
        <v>2963.2</v>
      </c>
      <c r="F48" s="18">
        <f t="shared" si="12"/>
        <v>100</v>
      </c>
      <c r="G48" s="18">
        <v>2663.4</v>
      </c>
      <c r="H48" s="18">
        <f>E48/G48*100</f>
        <v>111.25628895396859</v>
      </c>
    </row>
    <row r="49" spans="2:8" ht="33.75" customHeight="1" x14ac:dyDescent="0.25">
      <c r="B49" s="16" t="s">
        <v>36</v>
      </c>
      <c r="C49" s="17">
        <v>343</v>
      </c>
      <c r="D49" s="18">
        <v>3698.6</v>
      </c>
      <c r="E49" s="18">
        <v>3688.9</v>
      </c>
      <c r="F49" s="18">
        <f t="shared" si="12"/>
        <v>99.737738603796032</v>
      </c>
      <c r="G49" s="18">
        <v>3098.9</v>
      </c>
      <c r="H49" s="18">
        <f t="shared" si="11"/>
        <v>119.03901384362192</v>
      </c>
    </row>
    <row r="50" spans="2:8" ht="30" x14ac:dyDescent="0.25">
      <c r="B50" s="16" t="s">
        <v>37</v>
      </c>
      <c r="C50" s="17">
        <v>344</v>
      </c>
      <c r="D50" s="18">
        <v>975.9</v>
      </c>
      <c r="E50" s="18">
        <v>975.9</v>
      </c>
      <c r="F50" s="18">
        <f t="shared" si="12"/>
        <v>100</v>
      </c>
      <c r="G50" s="18">
        <v>126.5</v>
      </c>
      <c r="H50" s="18">
        <f t="shared" si="11"/>
        <v>771.46245059288526</v>
      </c>
    </row>
    <row r="51" spans="2:8" ht="30" x14ac:dyDescent="0.25">
      <c r="B51" s="16" t="s">
        <v>38</v>
      </c>
      <c r="C51" s="17">
        <v>345</v>
      </c>
      <c r="D51" s="18">
        <v>900.1</v>
      </c>
      <c r="E51" s="18">
        <v>900.1</v>
      </c>
      <c r="F51" s="18">
        <f t="shared" si="12"/>
        <v>100</v>
      </c>
      <c r="G51" s="18">
        <v>1083</v>
      </c>
      <c r="H51" s="18">
        <f t="shared" si="11"/>
        <v>83.111726685133888</v>
      </c>
    </row>
    <row r="52" spans="2:8" ht="31.5" customHeight="1" x14ac:dyDescent="0.25">
      <c r="B52" s="16" t="s">
        <v>39</v>
      </c>
      <c r="C52" s="17">
        <v>346</v>
      </c>
      <c r="D52" s="18">
        <v>2624.1</v>
      </c>
      <c r="E52" s="18">
        <v>2620.6</v>
      </c>
      <c r="F52" s="18">
        <f t="shared" si="12"/>
        <v>99.866620936702105</v>
      </c>
      <c r="G52" s="18">
        <v>1729.5</v>
      </c>
      <c r="H52" s="18">
        <f t="shared" si="11"/>
        <v>151.52356172304133</v>
      </c>
    </row>
    <row r="53" spans="2:8" ht="35.25" customHeight="1" x14ac:dyDescent="0.25">
      <c r="B53" s="16" t="s">
        <v>42</v>
      </c>
      <c r="C53" s="17">
        <v>347</v>
      </c>
      <c r="D53" s="18">
        <v>126.3</v>
      </c>
      <c r="E53" s="18">
        <v>107.3</v>
      </c>
      <c r="F53" s="18" t="s">
        <v>51</v>
      </c>
      <c r="G53" s="18">
        <v>0</v>
      </c>
      <c r="H53" s="18" t="s">
        <v>51</v>
      </c>
    </row>
    <row r="54" spans="2:8" ht="47.25" customHeight="1" x14ac:dyDescent="0.25">
      <c r="B54" s="16" t="s">
        <v>40</v>
      </c>
      <c r="C54" s="17">
        <v>349</v>
      </c>
      <c r="D54" s="18">
        <v>835.7</v>
      </c>
      <c r="E54" s="18">
        <v>797.8</v>
      </c>
      <c r="F54" s="18">
        <f t="shared" si="12"/>
        <v>95.464879741534034</v>
      </c>
      <c r="G54" s="18">
        <v>483.9</v>
      </c>
      <c r="H54" s="18">
        <f t="shared" si="11"/>
        <v>164.86877454019427</v>
      </c>
    </row>
    <row r="55" spans="2:8" x14ac:dyDescent="0.25">
      <c r="B55" s="12" t="s">
        <v>45</v>
      </c>
      <c r="C55" s="13"/>
      <c r="D55" s="14">
        <f>D43+D8</f>
        <v>999160.50000000012</v>
      </c>
      <c r="E55" s="14">
        <f>E43+E8</f>
        <v>972686.89999999991</v>
      </c>
      <c r="F55" s="14">
        <f>E55*100/D55</f>
        <v>97.350415673958267</v>
      </c>
      <c r="G55" s="14">
        <f>G43+G8</f>
        <v>835891.39999999991</v>
      </c>
      <c r="H55" s="14">
        <f t="shared" si="11"/>
        <v>116.36522399919416</v>
      </c>
    </row>
  </sheetData>
  <mergeCells count="9">
    <mergeCell ref="B2:H2"/>
    <mergeCell ref="B3:H3"/>
    <mergeCell ref="B5:B7"/>
    <mergeCell ref="H5:H7"/>
    <mergeCell ref="C5:C7"/>
    <mergeCell ref="D5:D7"/>
    <mergeCell ref="E5:E7"/>
    <mergeCell ref="F5:F7"/>
    <mergeCell ref="G5:G7"/>
  </mergeCells>
  <pageMargins left="0.70866141732283472" right="0.31496062992125984" top="0.55118110236220474" bottom="0.55118110236220474" header="0.31496062992125984" footer="0.31496062992125984"/>
  <pageSetup paperSize="9" scale="8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2025-03-24T07:46:12Z</dcterms:modified>
</cp:coreProperties>
</file>