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Лист1" sheetId="1" r:id="rId1"/>
  </sheets>
  <definedNames>
    <definedName name="_xlnm.Print_Area" localSheetId="0">Лист1!$A$1:$J$92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92" i="1" l="1"/>
  <c r="I51" i="1"/>
  <c r="I50" i="1"/>
  <c r="G44" i="1"/>
  <c r="G43" i="1"/>
  <c r="G42" i="1"/>
  <c r="G41" i="1"/>
  <c r="G40" i="1"/>
  <c r="G39" i="1"/>
  <c r="D41" i="1"/>
  <c r="C41" i="1"/>
  <c r="J7" i="1"/>
  <c r="I10" i="1"/>
  <c r="I9" i="1"/>
  <c r="I8" i="1"/>
  <c r="I7" i="1"/>
  <c r="I11" i="1" s="1"/>
  <c r="H10" i="1"/>
  <c r="H9" i="1"/>
  <c r="H8" i="1"/>
  <c r="H7" i="1"/>
  <c r="H11" i="1" s="1"/>
  <c r="E11" i="1"/>
  <c r="D11" i="1"/>
  <c r="G34" i="1"/>
  <c r="H50" i="1" s="1"/>
  <c r="H51" i="1" s="1"/>
  <c r="H53" i="1" s="1"/>
  <c r="G33" i="1"/>
  <c r="G32" i="1"/>
  <c r="F31" i="1"/>
  <c r="E31" i="1"/>
  <c r="D31" i="1"/>
  <c r="C31" i="1"/>
  <c r="G30" i="1"/>
  <c r="G29" i="1"/>
  <c r="G24" i="1"/>
  <c r="G50" i="1" s="1"/>
  <c r="G23" i="1"/>
  <c r="G22" i="1"/>
  <c r="F21" i="1"/>
  <c r="E21" i="1"/>
  <c r="D21" i="1"/>
  <c r="C21" i="1"/>
  <c r="G20" i="1"/>
  <c r="G19" i="1"/>
  <c r="G51" i="1" l="1"/>
  <c r="G53" i="1" s="1"/>
  <c r="G21" i="1"/>
  <c r="G31" i="1"/>
  <c r="F11" i="1"/>
  <c r="F92" i="1" l="1"/>
  <c r="E92" i="1"/>
  <c r="D92" i="1"/>
  <c r="C92" i="1"/>
  <c r="I53" i="1" l="1"/>
  <c r="F41" i="1" l="1"/>
  <c r="E41" i="1"/>
  <c r="C8" i="1" l="1"/>
  <c r="C9" i="1"/>
  <c r="C10" i="1"/>
  <c r="C7" i="1"/>
  <c r="J10" i="1" l="1"/>
  <c r="J9" i="1"/>
  <c r="J8" i="1"/>
  <c r="C11" i="1"/>
  <c r="G9" i="1" l="1"/>
  <c r="J11" i="1"/>
  <c r="G8" i="1"/>
  <c r="G10" i="1"/>
  <c r="G7" i="1"/>
  <c r="G11" i="1" l="1"/>
</calcChain>
</file>

<file path=xl/sharedStrings.xml><?xml version="1.0" encoding="utf-8"?>
<sst xmlns="http://schemas.openxmlformats.org/spreadsheetml/2006/main" count="100" uniqueCount="64">
  <si>
    <t>Наименование поселения</t>
  </si>
  <si>
    <t>в том числе:</t>
  </si>
  <si>
    <t>Коломинское</t>
  </si>
  <si>
    <t>Подгорнское</t>
  </si>
  <si>
    <t>Усть-Бакчарское</t>
  </si>
  <si>
    <t>Чаинское</t>
  </si>
  <si>
    <t>ИТОГО</t>
  </si>
  <si>
    <t>Наименование показателей</t>
  </si>
  <si>
    <t>Общая сумма дохода, тыс.руб.</t>
  </si>
  <si>
    <t>Облагаемая сумма дохода, тыс.руб.</t>
  </si>
  <si>
    <t>Удельный вес облагаемой суммы дохода в общей сумме дохода, %</t>
  </si>
  <si>
    <t xml:space="preserve"> Налоговая база по доходам, облагаемым по ставке 13%, по Чаинскому району</t>
  </si>
  <si>
    <t>4. Ожидаемое поступление НДФЛ в консолидированный бюджет</t>
  </si>
  <si>
    <t>5. Ожидаемое поступление НДФЛ в консолидированный бюджет</t>
  </si>
  <si>
    <t>7. Прогноз поступлений НДФЛ в консолидированный бюджет</t>
  </si>
  <si>
    <t>Наименование сельского поселения</t>
  </si>
  <si>
    <t>По оценке поселений</t>
  </si>
  <si>
    <t>По оценке Департамента экономики ТО</t>
  </si>
  <si>
    <t>По оценке Управления финансов Чаинского района</t>
  </si>
  <si>
    <t>Коломинское сельское поселение</t>
  </si>
  <si>
    <t>Подгорнское сельское поселение</t>
  </si>
  <si>
    <t>Усть-Бакчарское сельское поселение</t>
  </si>
  <si>
    <t>Чаинское сельское поселение</t>
  </si>
  <si>
    <t>Сумма налога исчисленная, тыс.руб.</t>
  </si>
  <si>
    <t>Сумма налога удержаная, тыс.руб.</t>
  </si>
  <si>
    <t>Сумма налога перечисленная, тыс.руб.</t>
  </si>
  <si>
    <t>Итого</t>
  </si>
  <si>
    <t>Наименование показателя</t>
  </si>
  <si>
    <t>Дополнительный норматив отчислений от НДФЛ, %</t>
  </si>
  <si>
    <t>Фактические поступления НДФЛ, % (стр.1/стр.2)</t>
  </si>
  <si>
    <t>Понижающий коэффициент, % (стр.3/стр.4)</t>
  </si>
  <si>
    <t xml:space="preserve"> </t>
  </si>
  <si>
    <t>Фактические поступления НДФЛ в консолидированный бюджет Чаинского района, тыс.руб.</t>
  </si>
  <si>
    <t>Перечислено в консолидированный бюджет Чаинского района (согласно отчету 5-НДФЛ), тыс.руб.</t>
  </si>
  <si>
    <t>в 2019 году</t>
  </si>
  <si>
    <t>2019 год</t>
  </si>
  <si>
    <t>в 2020 году</t>
  </si>
  <si>
    <t>2020 год</t>
  </si>
  <si>
    <t>Расчет понижающего коэффициента НДФЛ на больничные листы (с 2018 года)</t>
  </si>
  <si>
    <t>Поступление НДФЛ по ставке 13 % с территорий поселений за 2019-2021 годы</t>
  </si>
  <si>
    <t>по данным отчета 5-НДФЛ  за 2019-2021 годы</t>
  </si>
  <si>
    <t>2021 год</t>
  </si>
  <si>
    <t>Поступление НДФЛ в бюджеты поселений в 2019-2021 годах, тыс.руб.</t>
  </si>
  <si>
    <t>в 2021 году</t>
  </si>
  <si>
    <t>Удельный вес поступлений с территории поселения за 2019-2021 годы, %</t>
  </si>
  <si>
    <t>1. План поступлений НДФЛ в районный бюджет (годовой) по состоянию на 01.09.2022   -  77855,3 тыс.руб.</t>
  </si>
  <si>
    <t>2. Поступило НДФЛ в районный бюджет на 01.09.2022  -  46891,1 тыс.руб.</t>
  </si>
  <si>
    <t>3. Ожидаемое поступление НДФЛ  в районный бюджет за 2022 год    - 78861,2 тыс.руб.</t>
  </si>
  <si>
    <t>района за 2022 год (78861,2*76,33/66,33) (расчетное)              - 90750,4 тыс.руб.</t>
  </si>
  <si>
    <t>области за 2022* год  (90750,4*100/76,33)                    - 118892,2 тыс.руб.</t>
  </si>
  <si>
    <t xml:space="preserve">6.  Прогноз поступлений НДФЛ в консолидированный  бюджет Чаинского района в 2023 году  (78861,2/66,33*1,05)*25 по оценке </t>
  </si>
  <si>
    <t xml:space="preserve"> Управления финансов Чаинского района (расчетный)           - 31209,2 тыс.руб.</t>
  </si>
  <si>
    <t xml:space="preserve">области в 2023 году  (31209,2/25*100)                                            - 124836,8 тыс.руб.                                                                                                         </t>
  </si>
  <si>
    <t>8.  Прогноз поступлений НДФЛ в консолидированный бюджет Чаинского района в 2023 году  по оценке Департамента</t>
  </si>
  <si>
    <t xml:space="preserve"> экономики  - 31773,9 тыс.руб.</t>
  </si>
  <si>
    <t>9. Прогноз поступлений НДФЛ в районный бюджет в 2023 году</t>
  </si>
  <si>
    <t xml:space="preserve">по дополнительному нормативу (31209,2/25*47,94) (расчетный)              - 59846,8 тыс.руб.                                  </t>
  </si>
  <si>
    <t>10. Прогноз облагаемого дохода  на 2023 год (118892,2*100/13)                - 914555,4 тыс.руб.</t>
  </si>
  <si>
    <t>11. Прогноз общего дохода на 2023 год (914555,4*100/96,8)          -  944788,6 тыс.руб.</t>
  </si>
  <si>
    <t>12. Прогноз поступлений НДФЛ в бюджеты сельских поселений в 2023 году</t>
  </si>
  <si>
    <t>План поступлений на 2022 год по состоянию на 01.09.2022</t>
  </si>
  <si>
    <t xml:space="preserve">Поступило на 01.09.2022 </t>
  </si>
  <si>
    <t>Ожидаемое исполнение за 2022 год</t>
  </si>
  <si>
    <t>Прогноз на 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</si>
</sst>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,##0.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165" fontId="1" fillId="0" borderId="0" xfId="0" applyNumberFormat="1" applyFont="1" applyBorder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1" fillId="0" borderId="0" xfId="0" applyFont="1" applyFill="1"/>
    <xf numFmtId="0" fontId="1" fillId="0" borderId="0" xfId="0" applyFont="1" applyBorder="1"/>
    <xf numFmtId="0" fontId="1" fillId="0" borderId="1" xfId="0" applyFont="1" applyFill="1" applyBorder="1" applyAlignment="1">
      <alignment horizontal="center" vertical="center"/>
    </xf>
    <xf numFmtId="0" fontId="0" fillId="0" borderId="0" xfId="0" applyFont="1"/>
    <xf numFmtId="0" fontId="1" fillId="0" borderId="1" xfId="0" applyFont="1" applyBorder="1" applyAlignment="1">
      <alignment horizontal="justify" vertical="center" wrapText="1"/>
    </xf>
    <xf numFmtId="165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165" fontId="2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49" fontId="2" fillId="0" borderId="1" xfId="0" applyNumberFormat="1" applyFont="1" applyBorder="1" applyAlignment="1">
      <alignment horizontal="center" vertical="center" wrapText="1"/>
    </xf>
    <xf numFmtId="165" fontId="1" fillId="0" borderId="1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justify" vertical="center" wrapText="1"/>
    </xf>
    <xf numFmtId="165" fontId="1" fillId="0" borderId="0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/>
    </xf>
    <xf numFmtId="0" fontId="1" fillId="0" borderId="0" xfId="0" applyFont="1" applyFill="1" applyBorder="1" applyAlignment="1">
      <alignment horizontal="left" vertical="center"/>
    </xf>
    <xf numFmtId="165" fontId="1" fillId="0" borderId="0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4" fillId="0" borderId="0" xfId="0" applyFont="1" applyFill="1"/>
    <xf numFmtId="0" fontId="3" fillId="0" borderId="1" xfId="0" applyFont="1" applyFill="1" applyBorder="1" applyAlignment="1">
      <alignment horizontal="left" vertical="center" wrapText="1"/>
    </xf>
    <xf numFmtId="165" fontId="3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165" fontId="4" fillId="0" borderId="1" xfId="0" applyNumberFormat="1" applyFont="1" applyBorder="1" applyAlignment="1">
      <alignment horizontal="center" vertical="center" wrapText="1"/>
    </xf>
    <xf numFmtId="165" fontId="5" fillId="0" borderId="1" xfId="0" applyNumberFormat="1" applyFont="1" applyBorder="1" applyAlignment="1">
      <alignment horizontal="center" vertical="center" wrapText="1"/>
    </xf>
    <xf numFmtId="165" fontId="4" fillId="0" borderId="1" xfId="0" applyNumberFormat="1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/>
    </xf>
    <xf numFmtId="2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center"/>
    </xf>
    <xf numFmtId="0" fontId="3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2"/>
  <sheetViews>
    <sheetView tabSelected="1" topLeftCell="A73" zoomScaleNormal="100" workbookViewId="0">
      <selection activeCell="G93" sqref="G93"/>
    </sheetView>
  </sheetViews>
  <sheetFormatPr defaultRowHeight="15" x14ac:dyDescent="0.25"/>
  <cols>
    <col min="1" max="1" width="7" customWidth="1"/>
    <col min="2" max="2" width="18.140625" customWidth="1"/>
    <col min="3" max="3" width="14.28515625" customWidth="1"/>
    <col min="4" max="4" width="14" customWidth="1"/>
    <col min="5" max="6" width="12.7109375" customWidth="1"/>
    <col min="7" max="7" width="13.7109375" customWidth="1"/>
    <col min="8" max="9" width="12.85546875" customWidth="1"/>
    <col min="10" max="10" width="12.28515625" customWidth="1"/>
  </cols>
  <sheetData>
    <row r="1" spans="1:10" ht="15.75" customHeight="1" x14ac:dyDescent="0.25">
      <c r="A1" s="9"/>
      <c r="B1" s="38" t="s">
        <v>39</v>
      </c>
      <c r="C1" s="38"/>
      <c r="D1" s="38"/>
      <c r="E1" s="38"/>
      <c r="F1" s="38"/>
      <c r="G1" s="38"/>
      <c r="H1" s="38"/>
      <c r="I1" s="38"/>
      <c r="J1" s="38"/>
    </row>
    <row r="2" spans="1:10" ht="15.75" customHeight="1" x14ac:dyDescent="0.25">
      <c r="A2" s="9"/>
      <c r="B2" s="38"/>
      <c r="C2" s="38"/>
      <c r="D2" s="38"/>
      <c r="E2" s="38"/>
      <c r="F2" s="38"/>
      <c r="G2" s="38"/>
      <c r="H2" s="38"/>
      <c r="I2" s="38"/>
      <c r="J2" s="38"/>
    </row>
    <row r="3" spans="1:10" x14ac:dyDescent="0.25">
      <c r="A3" s="9"/>
      <c r="B3" s="1"/>
      <c r="C3" s="1"/>
      <c r="D3" s="1"/>
      <c r="E3" s="1"/>
      <c r="F3" s="1"/>
      <c r="G3" s="1"/>
      <c r="H3" s="1"/>
      <c r="I3" s="1"/>
      <c r="J3" s="1"/>
    </row>
    <row r="4" spans="1:10" ht="102.75" customHeight="1" x14ac:dyDescent="0.25">
      <c r="A4" s="9"/>
      <c r="B4" s="42" t="s">
        <v>0</v>
      </c>
      <c r="C4" s="42" t="s">
        <v>42</v>
      </c>
      <c r="D4" s="45" t="s">
        <v>1</v>
      </c>
      <c r="E4" s="45"/>
      <c r="F4" s="45"/>
      <c r="G4" s="43" t="s">
        <v>44</v>
      </c>
      <c r="H4" s="46" t="s">
        <v>1</v>
      </c>
      <c r="I4" s="46"/>
      <c r="J4" s="46"/>
    </row>
    <row r="5" spans="1:10" ht="30.75" customHeight="1" x14ac:dyDescent="0.25">
      <c r="A5" s="9"/>
      <c r="B5" s="42"/>
      <c r="C5" s="42"/>
      <c r="D5" s="28" t="s">
        <v>34</v>
      </c>
      <c r="E5" s="28" t="s">
        <v>36</v>
      </c>
      <c r="F5" s="4" t="s">
        <v>43</v>
      </c>
      <c r="G5" s="44"/>
      <c r="H5" s="28" t="s">
        <v>34</v>
      </c>
      <c r="I5" s="28" t="s">
        <v>36</v>
      </c>
      <c r="J5" s="4" t="s">
        <v>43</v>
      </c>
    </row>
    <row r="6" spans="1:10" x14ac:dyDescent="0.25">
      <c r="A6" s="9"/>
      <c r="B6" s="4">
        <v>1</v>
      </c>
      <c r="C6" s="4">
        <v>2</v>
      </c>
      <c r="D6" s="28">
        <v>4</v>
      </c>
      <c r="E6" s="28">
        <v>5</v>
      </c>
      <c r="F6" s="4">
        <v>5</v>
      </c>
      <c r="G6" s="4">
        <v>6</v>
      </c>
      <c r="H6" s="28">
        <v>8</v>
      </c>
      <c r="I6" s="28">
        <v>9</v>
      </c>
      <c r="J6" s="4">
        <v>9</v>
      </c>
    </row>
    <row r="7" spans="1:10" x14ac:dyDescent="0.25">
      <c r="A7" s="9"/>
      <c r="B7" s="10" t="s">
        <v>2</v>
      </c>
      <c r="C7" s="11">
        <f>D7+E7+F7</f>
        <v>2362.1999999999998</v>
      </c>
      <c r="D7" s="11">
        <v>727.1</v>
      </c>
      <c r="E7" s="29">
        <v>798.3</v>
      </c>
      <c r="F7" s="29">
        <v>836.8</v>
      </c>
      <c r="G7" s="29">
        <f>(H7+I7+J7)/3</f>
        <v>7.2673641357911123</v>
      </c>
      <c r="H7" s="29">
        <f>D7/D11*100</f>
        <v>7.0440409990118384</v>
      </c>
      <c r="I7" s="29">
        <f>E7/E11*100</f>
        <v>7.4086104331201899</v>
      </c>
      <c r="J7" s="29">
        <f>F7/F11*100</f>
        <v>7.3494409752413077</v>
      </c>
    </row>
    <row r="8" spans="1:10" x14ac:dyDescent="0.25">
      <c r="A8" s="9"/>
      <c r="B8" s="10" t="s">
        <v>3</v>
      </c>
      <c r="C8" s="11">
        <f>D8+E8+F8</f>
        <v>24182.2</v>
      </c>
      <c r="D8" s="11">
        <v>7715.5</v>
      </c>
      <c r="E8" s="29">
        <v>8008.7</v>
      </c>
      <c r="F8" s="29">
        <v>8458</v>
      </c>
      <c r="G8" s="29">
        <f t="shared" ref="G8:G10" si="0">(H8+I8+J8)/3</f>
        <v>74.452045468371907</v>
      </c>
      <c r="H8" s="29">
        <f>D8/D11*100</f>
        <v>74.74666253318091</v>
      </c>
      <c r="I8" s="29">
        <f>E8/E11*100</f>
        <v>74.324612771802165</v>
      </c>
      <c r="J8" s="29">
        <f>F8/F11*100</f>
        <v>74.28486110013263</v>
      </c>
    </row>
    <row r="9" spans="1:10" x14ac:dyDescent="0.25">
      <c r="A9" s="9"/>
      <c r="B9" s="10" t="s">
        <v>4</v>
      </c>
      <c r="C9" s="11">
        <f>D9+E9+F9</f>
        <v>4787.8999999999996</v>
      </c>
      <c r="D9" s="11">
        <v>1481.1</v>
      </c>
      <c r="E9" s="29">
        <v>1580.1</v>
      </c>
      <c r="F9" s="29">
        <v>1726.7</v>
      </c>
      <c r="G9" s="29">
        <f t="shared" si="0"/>
        <v>14.726008827498097</v>
      </c>
      <c r="H9" s="29">
        <f>D9/D11*100</f>
        <v>14.348685357772567</v>
      </c>
      <c r="I9" s="29">
        <f>E9/E11*100</f>
        <v>14.664092879084571</v>
      </c>
      <c r="J9" s="29">
        <f>F9/F11*100</f>
        <v>15.165248245637148</v>
      </c>
    </row>
    <row r="10" spans="1:10" x14ac:dyDescent="0.25">
      <c r="A10" s="9"/>
      <c r="B10" s="10" t="s">
        <v>5</v>
      </c>
      <c r="C10" s="11">
        <f>D10+E10+F10</f>
        <v>1151.0999999999999</v>
      </c>
      <c r="D10" s="11">
        <v>398.5</v>
      </c>
      <c r="E10" s="29">
        <v>388.2</v>
      </c>
      <c r="F10" s="29">
        <v>364.4</v>
      </c>
      <c r="G10" s="29">
        <f t="shared" si="0"/>
        <v>3.5545815683388882</v>
      </c>
      <c r="H10" s="29">
        <f>D10/D11*100</f>
        <v>3.8606111100346818</v>
      </c>
      <c r="I10" s="29">
        <f>E10/E11*100</f>
        <v>3.6026839159930582</v>
      </c>
      <c r="J10" s="29">
        <f>F10/F11*100</f>
        <v>3.2004496789889245</v>
      </c>
    </row>
    <row r="11" spans="1:10" x14ac:dyDescent="0.25">
      <c r="A11" s="9"/>
      <c r="B11" s="12" t="s">
        <v>6</v>
      </c>
      <c r="C11" s="13">
        <f>C7+C8+C9+C10</f>
        <v>32483.4</v>
      </c>
      <c r="D11" s="13">
        <f>D7+D8+D9+D10</f>
        <v>10322.200000000001</v>
      </c>
      <c r="E11" s="30">
        <f>E7+E8+E9+E10</f>
        <v>10775.300000000001</v>
      </c>
      <c r="F11" s="30">
        <f>F7+F8+F9+F10</f>
        <v>11385.9</v>
      </c>
      <c r="G11" s="30">
        <f>SUM(G7:G10)</f>
        <v>100</v>
      </c>
      <c r="H11" s="30">
        <f t="shared" ref="H11" si="1">SUM(H7:H10)</f>
        <v>100</v>
      </c>
      <c r="I11" s="30">
        <f t="shared" ref="I11:J11" si="2">SUM(I7:I10)</f>
        <v>99.999999999999972</v>
      </c>
      <c r="J11" s="30">
        <f t="shared" si="2"/>
        <v>100</v>
      </c>
    </row>
    <row r="12" spans="1:10" x14ac:dyDescent="0.25">
      <c r="A12" s="9"/>
      <c r="B12" s="2"/>
      <c r="C12" s="2"/>
      <c r="D12" s="2"/>
      <c r="E12" s="2"/>
      <c r="F12" s="2"/>
      <c r="G12" s="2"/>
      <c r="H12" s="2"/>
      <c r="I12" s="2"/>
      <c r="J12" s="2"/>
    </row>
    <row r="13" spans="1:10" ht="15" customHeight="1" x14ac:dyDescent="0.25">
      <c r="A13" s="38" t="s">
        <v>11</v>
      </c>
      <c r="B13" s="38"/>
      <c r="C13" s="38"/>
      <c r="D13" s="38"/>
      <c r="E13" s="38"/>
      <c r="F13" s="38"/>
      <c r="G13" s="38"/>
      <c r="H13" s="38"/>
      <c r="I13" s="38"/>
      <c r="J13" s="38"/>
    </row>
    <row r="14" spans="1:10" ht="15" customHeight="1" x14ac:dyDescent="0.25">
      <c r="A14" s="38" t="s">
        <v>40</v>
      </c>
      <c r="B14" s="38"/>
      <c r="C14" s="38"/>
      <c r="D14" s="38"/>
      <c r="E14" s="38"/>
      <c r="F14" s="38"/>
      <c r="G14" s="38"/>
      <c r="H14" s="38"/>
      <c r="I14" s="38"/>
      <c r="J14" s="38"/>
    </row>
    <row r="15" spans="1:10" x14ac:dyDescent="0.25">
      <c r="A15" s="9"/>
      <c r="B15" s="14"/>
      <c r="C15" s="2"/>
      <c r="D15" s="2"/>
      <c r="E15" s="2"/>
      <c r="F15" s="2"/>
      <c r="G15" s="2"/>
      <c r="H15" s="2"/>
      <c r="I15" s="2"/>
      <c r="J15" s="2"/>
    </row>
    <row r="16" spans="1:10" x14ac:dyDescent="0.25">
      <c r="A16" s="9"/>
      <c r="B16" s="39" t="s">
        <v>35</v>
      </c>
      <c r="C16" s="39"/>
      <c r="D16" s="39"/>
      <c r="E16" s="39"/>
      <c r="F16" s="39"/>
      <c r="G16" s="39"/>
      <c r="H16" s="2"/>
      <c r="I16" s="2"/>
      <c r="J16" s="2"/>
    </row>
    <row r="17" spans="1:10" ht="60" x14ac:dyDescent="0.25">
      <c r="A17" s="9"/>
      <c r="B17" s="24" t="s">
        <v>7</v>
      </c>
      <c r="C17" s="24" t="s">
        <v>19</v>
      </c>
      <c r="D17" s="24" t="s">
        <v>20</v>
      </c>
      <c r="E17" s="24" t="s">
        <v>21</v>
      </c>
      <c r="F17" s="15" t="s">
        <v>22</v>
      </c>
      <c r="G17" s="5" t="s">
        <v>26</v>
      </c>
      <c r="H17" s="1"/>
      <c r="I17" s="1"/>
      <c r="J17" s="1"/>
    </row>
    <row r="18" spans="1:10" x14ac:dyDescent="0.25">
      <c r="A18" s="9"/>
      <c r="B18" s="24">
        <v>1</v>
      </c>
      <c r="C18" s="24">
        <v>2</v>
      </c>
      <c r="D18" s="24">
        <v>3</v>
      </c>
      <c r="E18" s="24">
        <v>4</v>
      </c>
      <c r="F18" s="5">
        <v>5</v>
      </c>
      <c r="G18" s="5">
        <v>6</v>
      </c>
      <c r="H18" s="1"/>
      <c r="I18" s="1"/>
      <c r="J18" s="1"/>
    </row>
    <row r="19" spans="1:10" ht="30" x14ac:dyDescent="0.25">
      <c r="A19" s="9"/>
      <c r="B19" s="10" t="s">
        <v>8</v>
      </c>
      <c r="C19" s="11">
        <v>67430.5</v>
      </c>
      <c r="D19" s="11">
        <v>655573.5</v>
      </c>
      <c r="E19" s="11">
        <v>123902</v>
      </c>
      <c r="F19" s="16">
        <v>33752.699999999997</v>
      </c>
      <c r="G19" s="16">
        <f>C19+D19+E19+F19</f>
        <v>880658.7</v>
      </c>
      <c r="H19" s="1"/>
      <c r="I19" s="1"/>
      <c r="J19" s="1"/>
    </row>
    <row r="20" spans="1:10" ht="37.5" customHeight="1" x14ac:dyDescent="0.25">
      <c r="A20" s="9"/>
      <c r="B20" s="10" t="s">
        <v>9</v>
      </c>
      <c r="C20" s="11">
        <v>64499.5</v>
      </c>
      <c r="D20" s="11">
        <v>631511</v>
      </c>
      <c r="E20" s="11">
        <v>116258.3</v>
      </c>
      <c r="F20" s="16">
        <v>32128.3</v>
      </c>
      <c r="G20" s="16">
        <f>C20+D20+E20+F20</f>
        <v>844397.10000000009</v>
      </c>
      <c r="H20" s="1"/>
      <c r="I20" s="1"/>
      <c r="J20" s="1"/>
    </row>
    <row r="21" spans="1:10" ht="66.75" customHeight="1" x14ac:dyDescent="0.25">
      <c r="A21" s="9"/>
      <c r="B21" s="10" t="s">
        <v>10</v>
      </c>
      <c r="C21" s="11">
        <f>C20/C19*100</f>
        <v>95.653302289023515</v>
      </c>
      <c r="D21" s="11">
        <f>D20/D19*100</f>
        <v>96.329549623345059</v>
      </c>
      <c r="E21" s="11">
        <f>E20/E19*100</f>
        <v>93.830850188051855</v>
      </c>
      <c r="F21" s="16">
        <f>F20/F19*100</f>
        <v>95.187347975124965</v>
      </c>
      <c r="G21" s="17">
        <f>G20/G19*100</f>
        <v>95.882445719323513</v>
      </c>
      <c r="H21" s="1"/>
      <c r="I21" s="1"/>
      <c r="J21" s="1"/>
    </row>
    <row r="22" spans="1:10" ht="45" x14ac:dyDescent="0.25">
      <c r="A22" s="9"/>
      <c r="B22" s="10" t="s">
        <v>23</v>
      </c>
      <c r="C22" s="11">
        <v>8384.9</v>
      </c>
      <c r="D22" s="11">
        <v>82096.399999999994</v>
      </c>
      <c r="E22" s="11">
        <v>15126.5</v>
      </c>
      <c r="F22" s="16">
        <v>4176.7</v>
      </c>
      <c r="G22" s="16">
        <f>C22+D22+E22+F22</f>
        <v>109784.49999999999</v>
      </c>
      <c r="H22" s="1"/>
      <c r="I22" s="1"/>
      <c r="J22" s="1"/>
    </row>
    <row r="23" spans="1:10" ht="45" x14ac:dyDescent="0.25">
      <c r="A23" s="9"/>
      <c r="B23" s="10" t="s">
        <v>24</v>
      </c>
      <c r="C23" s="11">
        <v>8384.9</v>
      </c>
      <c r="D23" s="11">
        <v>82094.899999999994</v>
      </c>
      <c r="E23" s="11">
        <v>15126.5</v>
      </c>
      <c r="F23" s="16">
        <v>4176.7</v>
      </c>
      <c r="G23" s="16">
        <f>C23+D23+E23+F23</f>
        <v>109782.99999999999</v>
      </c>
      <c r="H23" s="1"/>
      <c r="I23" s="1"/>
      <c r="J23" s="1"/>
    </row>
    <row r="24" spans="1:10" ht="45" x14ac:dyDescent="0.25">
      <c r="A24" s="9"/>
      <c r="B24" s="10" t="s">
        <v>25</v>
      </c>
      <c r="C24" s="11">
        <v>8359.7000000000007</v>
      </c>
      <c r="D24" s="11">
        <v>81107.199999999997</v>
      </c>
      <c r="E24" s="11">
        <v>15126.5</v>
      </c>
      <c r="F24" s="16">
        <v>4176.7</v>
      </c>
      <c r="G24" s="16">
        <f>C24+D24+E24+F24</f>
        <v>108770.09999999999</v>
      </c>
      <c r="H24" s="1"/>
      <c r="I24" s="1"/>
      <c r="J24" s="1"/>
    </row>
    <row r="25" spans="1:10" x14ac:dyDescent="0.25">
      <c r="A25" s="9"/>
      <c r="B25" s="1"/>
      <c r="C25" s="1"/>
      <c r="D25" s="1"/>
      <c r="E25" s="1"/>
      <c r="F25" s="1"/>
      <c r="G25" s="1"/>
      <c r="H25" s="1"/>
      <c r="I25" s="1"/>
      <c r="J25" s="1"/>
    </row>
    <row r="26" spans="1:10" x14ac:dyDescent="0.25">
      <c r="A26" s="9"/>
      <c r="B26" s="40" t="s">
        <v>37</v>
      </c>
      <c r="C26" s="40"/>
      <c r="D26" s="40"/>
      <c r="E26" s="40"/>
      <c r="F26" s="40"/>
      <c r="G26" s="40"/>
      <c r="H26" s="1"/>
      <c r="I26" s="1"/>
      <c r="J26" s="1"/>
    </row>
    <row r="27" spans="1:10" ht="60" x14ac:dyDescent="0.25">
      <c r="A27" s="9"/>
      <c r="B27" s="24" t="s">
        <v>7</v>
      </c>
      <c r="C27" s="24" t="s">
        <v>19</v>
      </c>
      <c r="D27" s="24" t="s">
        <v>20</v>
      </c>
      <c r="E27" s="24" t="s">
        <v>21</v>
      </c>
      <c r="F27" s="15" t="s">
        <v>22</v>
      </c>
      <c r="G27" s="5" t="s">
        <v>26</v>
      </c>
      <c r="H27" s="1"/>
      <c r="I27" s="1"/>
      <c r="J27" s="1"/>
    </row>
    <row r="28" spans="1:10" x14ac:dyDescent="0.25">
      <c r="A28" s="9"/>
      <c r="B28" s="24">
        <v>1</v>
      </c>
      <c r="C28" s="24">
        <v>2</v>
      </c>
      <c r="D28" s="24">
        <v>3</v>
      </c>
      <c r="E28" s="24">
        <v>4</v>
      </c>
      <c r="F28" s="5">
        <v>5</v>
      </c>
      <c r="G28" s="5">
        <v>6</v>
      </c>
      <c r="H28" s="1"/>
      <c r="I28" s="1"/>
      <c r="J28" s="1"/>
    </row>
    <row r="29" spans="1:10" ht="30" x14ac:dyDescent="0.25">
      <c r="A29" s="9"/>
      <c r="B29" s="10" t="s">
        <v>8</v>
      </c>
      <c r="C29" s="11">
        <v>70671.7</v>
      </c>
      <c r="D29" s="11">
        <v>672553.2</v>
      </c>
      <c r="E29" s="11">
        <v>129338.9</v>
      </c>
      <c r="F29" s="16">
        <v>33784.6</v>
      </c>
      <c r="G29" s="16">
        <f>C29+D29+E29+F29</f>
        <v>906348.39999999991</v>
      </c>
      <c r="H29" s="1"/>
      <c r="I29" s="1"/>
      <c r="J29" s="1"/>
    </row>
    <row r="30" spans="1:10" ht="33.75" customHeight="1" x14ac:dyDescent="0.25">
      <c r="A30" s="9"/>
      <c r="B30" s="10" t="s">
        <v>9</v>
      </c>
      <c r="C30" s="11">
        <v>67594.899999999994</v>
      </c>
      <c r="D30" s="11">
        <v>650217.9</v>
      </c>
      <c r="E30" s="11">
        <v>122269.6</v>
      </c>
      <c r="F30" s="16">
        <v>32418.400000000001</v>
      </c>
      <c r="G30" s="16">
        <f>C30+D30+E30+F30</f>
        <v>872500.8</v>
      </c>
      <c r="H30" s="1"/>
      <c r="I30" s="1"/>
      <c r="J30" s="1"/>
    </row>
    <row r="31" spans="1:10" ht="67.5" customHeight="1" x14ac:dyDescent="0.25">
      <c r="A31" s="9"/>
      <c r="B31" s="10" t="s">
        <v>10</v>
      </c>
      <c r="C31" s="11">
        <f>C30/C29*100</f>
        <v>95.646347830885631</v>
      </c>
      <c r="D31" s="11">
        <f>D30/D29*100</f>
        <v>96.679028514026854</v>
      </c>
      <c r="E31" s="11">
        <f>E30/E29*100</f>
        <v>94.534281643032386</v>
      </c>
      <c r="F31" s="16">
        <f>F30/F29*100</f>
        <v>95.956145699519908</v>
      </c>
      <c r="G31" s="17">
        <f>G30/G29*100</f>
        <v>96.265497903455241</v>
      </c>
      <c r="H31" s="1"/>
      <c r="I31" s="1"/>
      <c r="J31" s="1"/>
    </row>
    <row r="32" spans="1:10" ht="45" x14ac:dyDescent="0.25">
      <c r="A32" s="9"/>
      <c r="B32" s="10" t="s">
        <v>23</v>
      </c>
      <c r="C32" s="11">
        <v>8787.2999999999993</v>
      </c>
      <c r="D32" s="11">
        <v>84531.8</v>
      </c>
      <c r="E32" s="11">
        <v>15931.8</v>
      </c>
      <c r="F32" s="16">
        <v>4214.3999999999996</v>
      </c>
      <c r="G32" s="16">
        <f>C32+D32+E32+F32</f>
        <v>113465.3</v>
      </c>
      <c r="H32" s="1"/>
      <c r="I32" s="1"/>
      <c r="J32" s="1"/>
    </row>
    <row r="33" spans="1:10" ht="45" x14ac:dyDescent="0.25">
      <c r="A33" s="9"/>
      <c r="B33" s="10" t="s">
        <v>24</v>
      </c>
      <c r="C33" s="11">
        <v>8787.2999999999993</v>
      </c>
      <c r="D33" s="11">
        <v>84533.4</v>
      </c>
      <c r="E33" s="11">
        <v>15931.4</v>
      </c>
      <c r="F33" s="16">
        <v>4215</v>
      </c>
      <c r="G33" s="16">
        <f>C33+D33+E33+F33</f>
        <v>113467.09999999999</v>
      </c>
      <c r="H33" s="1"/>
      <c r="I33" s="1"/>
      <c r="J33" s="1"/>
    </row>
    <row r="34" spans="1:10" ht="45" x14ac:dyDescent="0.25">
      <c r="A34" s="9"/>
      <c r="B34" s="10" t="s">
        <v>25</v>
      </c>
      <c r="C34" s="11">
        <v>7183.8</v>
      </c>
      <c r="D34" s="11">
        <v>81627.100000000006</v>
      </c>
      <c r="E34" s="11">
        <v>15854.6</v>
      </c>
      <c r="F34" s="16">
        <v>4215</v>
      </c>
      <c r="G34" s="16">
        <f>C34+D34+E34+F34</f>
        <v>108880.50000000001</v>
      </c>
      <c r="H34" s="1"/>
      <c r="I34" s="1"/>
      <c r="J34" s="1"/>
    </row>
    <row r="35" spans="1:10" x14ac:dyDescent="0.25">
      <c r="A35" s="9"/>
      <c r="B35" s="18"/>
      <c r="C35" s="19"/>
      <c r="D35" s="19"/>
      <c r="E35" s="19"/>
      <c r="F35" s="3"/>
      <c r="G35" s="1"/>
      <c r="H35" s="1"/>
      <c r="I35" s="1"/>
      <c r="J35" s="1"/>
    </row>
    <row r="36" spans="1:10" x14ac:dyDescent="0.25">
      <c r="A36" s="9"/>
      <c r="B36" s="41" t="s">
        <v>41</v>
      </c>
      <c r="C36" s="41"/>
      <c r="D36" s="41"/>
      <c r="E36" s="41"/>
      <c r="F36" s="41"/>
      <c r="G36" s="41"/>
      <c r="H36" s="1"/>
      <c r="I36" s="1"/>
      <c r="J36" s="1"/>
    </row>
    <row r="37" spans="1:10" ht="60" x14ac:dyDescent="0.25">
      <c r="A37" s="9"/>
      <c r="B37" s="4" t="s">
        <v>7</v>
      </c>
      <c r="C37" s="4" t="s">
        <v>19</v>
      </c>
      <c r="D37" s="4" t="s">
        <v>20</v>
      </c>
      <c r="E37" s="4" t="s">
        <v>21</v>
      </c>
      <c r="F37" s="15" t="s">
        <v>22</v>
      </c>
      <c r="G37" s="5" t="s">
        <v>26</v>
      </c>
      <c r="H37" s="1"/>
      <c r="I37" s="1"/>
      <c r="J37" s="1"/>
    </row>
    <row r="38" spans="1:10" x14ac:dyDescent="0.25">
      <c r="A38" s="9"/>
      <c r="B38" s="4">
        <v>1</v>
      </c>
      <c r="C38" s="4">
        <v>2</v>
      </c>
      <c r="D38" s="4">
        <v>3</v>
      </c>
      <c r="E38" s="4">
        <v>4</v>
      </c>
      <c r="F38" s="5">
        <v>5</v>
      </c>
      <c r="G38" s="5">
        <v>6</v>
      </c>
      <c r="H38" s="1"/>
      <c r="I38" s="1"/>
      <c r="J38" s="1"/>
    </row>
    <row r="39" spans="1:10" ht="30" x14ac:dyDescent="0.25">
      <c r="A39" s="9"/>
      <c r="B39" s="10" t="s">
        <v>8</v>
      </c>
      <c r="C39" s="29">
        <v>74434</v>
      </c>
      <c r="D39" s="29">
        <v>712828.2</v>
      </c>
      <c r="E39" s="29">
        <v>146835.5</v>
      </c>
      <c r="F39" s="31">
        <v>33140.199999999997</v>
      </c>
      <c r="G39" s="31">
        <f>C39+D39+E39+F39</f>
        <v>967237.89999999991</v>
      </c>
      <c r="H39" s="1"/>
      <c r="I39" s="1"/>
      <c r="J39" s="1"/>
    </row>
    <row r="40" spans="1:10" ht="33.75" customHeight="1" x14ac:dyDescent="0.25">
      <c r="A40" s="9"/>
      <c r="B40" s="10" t="s">
        <v>9</v>
      </c>
      <c r="C40" s="29">
        <v>71243.199999999997</v>
      </c>
      <c r="D40" s="29">
        <v>692304</v>
      </c>
      <c r="E40" s="29">
        <v>140619.70000000001</v>
      </c>
      <c r="F40" s="31">
        <v>31859.4</v>
      </c>
      <c r="G40" s="31">
        <f>C40+D40+E40+F40</f>
        <v>936026.29999999993</v>
      </c>
      <c r="H40" s="1"/>
      <c r="I40" s="1"/>
      <c r="J40" s="1"/>
    </row>
    <row r="41" spans="1:10" ht="62.25" customHeight="1" x14ac:dyDescent="0.25">
      <c r="A41" s="9"/>
      <c r="B41" s="10" t="s">
        <v>10</v>
      </c>
      <c r="C41" s="29">
        <f>C40/C39*100</f>
        <v>95.713249321546598</v>
      </c>
      <c r="D41" s="29">
        <f>D40/D39*100</f>
        <v>97.120736805867111</v>
      </c>
      <c r="E41" s="29">
        <f>E40/E39*100</f>
        <v>95.766827504247971</v>
      </c>
      <c r="F41" s="31">
        <f>F40/F39*100</f>
        <v>96.135207391627091</v>
      </c>
      <c r="G41" s="32">
        <f>G40/G39*100</f>
        <v>96.773120656252203</v>
      </c>
      <c r="H41" s="1"/>
      <c r="I41" s="1"/>
      <c r="J41" s="1"/>
    </row>
    <row r="42" spans="1:10" ht="45" x14ac:dyDescent="0.25">
      <c r="A42" s="9"/>
      <c r="B42" s="10" t="s">
        <v>23</v>
      </c>
      <c r="C42" s="29">
        <v>9261.6</v>
      </c>
      <c r="D42" s="29">
        <v>90027.5</v>
      </c>
      <c r="E42" s="29">
        <v>18291.400000000001</v>
      </c>
      <c r="F42" s="31">
        <v>4141.7</v>
      </c>
      <c r="G42" s="31">
        <f>C42+D42+E42+F42</f>
        <v>121722.2</v>
      </c>
      <c r="H42" s="1"/>
      <c r="I42" s="1"/>
      <c r="J42" s="1"/>
    </row>
    <row r="43" spans="1:10" ht="45" x14ac:dyDescent="0.25">
      <c r="A43" s="9"/>
      <c r="B43" s="10" t="s">
        <v>24</v>
      </c>
      <c r="C43" s="29">
        <v>9253.7999999999993</v>
      </c>
      <c r="D43" s="29">
        <v>89966.3</v>
      </c>
      <c r="E43" s="29">
        <v>18285.7</v>
      </c>
      <c r="F43" s="31">
        <v>4137.8</v>
      </c>
      <c r="G43" s="31">
        <f>C43+D43+E43+F43</f>
        <v>121643.6</v>
      </c>
      <c r="H43" s="1"/>
      <c r="I43" s="1"/>
      <c r="J43" s="1"/>
    </row>
    <row r="44" spans="1:10" ht="45" x14ac:dyDescent="0.25">
      <c r="A44" s="9"/>
      <c r="B44" s="10" t="s">
        <v>25</v>
      </c>
      <c r="C44" s="29">
        <v>9155.6</v>
      </c>
      <c r="D44" s="29">
        <v>89921.2</v>
      </c>
      <c r="E44" s="29">
        <v>17885.7</v>
      </c>
      <c r="F44" s="31">
        <v>4100.3999999999996</v>
      </c>
      <c r="G44" s="31">
        <f>C44+D44+E44+F44</f>
        <v>121062.9</v>
      </c>
      <c r="H44" s="1"/>
      <c r="I44" s="1"/>
      <c r="J44" s="1"/>
    </row>
    <row r="45" spans="1:10" x14ac:dyDescent="0.25">
      <c r="A45" s="9"/>
      <c r="B45" s="18"/>
      <c r="C45" s="19"/>
      <c r="D45" s="19"/>
      <c r="E45" s="19"/>
      <c r="F45" s="23"/>
      <c r="G45" s="23"/>
      <c r="H45" s="1"/>
      <c r="I45" s="1"/>
      <c r="J45" s="1"/>
    </row>
    <row r="46" spans="1:10" x14ac:dyDescent="0.25">
      <c r="A46" s="9"/>
      <c r="B46" s="18"/>
      <c r="C46" s="19"/>
      <c r="D46" s="19"/>
      <c r="E46" s="19"/>
      <c r="F46" s="3"/>
      <c r="G46" s="1"/>
      <c r="H46" s="1"/>
      <c r="I46" s="1"/>
      <c r="J46" s="1"/>
    </row>
    <row r="47" spans="1:10" ht="19.5" customHeight="1" x14ac:dyDescent="0.25">
      <c r="A47" s="9"/>
      <c r="B47" s="36" t="s">
        <v>38</v>
      </c>
      <c r="C47" s="36"/>
      <c r="D47" s="36"/>
      <c r="E47" s="36"/>
      <c r="F47" s="36"/>
      <c r="G47" s="37"/>
      <c r="H47" s="1"/>
      <c r="I47" s="1"/>
      <c r="J47" s="1"/>
    </row>
    <row r="48" spans="1:10" ht="22.5" customHeight="1" x14ac:dyDescent="0.25">
      <c r="A48" s="9"/>
      <c r="B48" s="34" t="s">
        <v>27</v>
      </c>
      <c r="C48" s="34"/>
      <c r="D48" s="34"/>
      <c r="E48" s="34"/>
      <c r="F48" s="34"/>
      <c r="G48" s="8" t="s">
        <v>35</v>
      </c>
      <c r="H48" s="20" t="s">
        <v>37</v>
      </c>
      <c r="I48" s="20" t="s">
        <v>41</v>
      </c>
      <c r="J48" s="1"/>
    </row>
    <row r="49" spans="1:10" ht="30.75" customHeight="1" x14ac:dyDescent="0.25">
      <c r="A49" s="9"/>
      <c r="B49" s="35" t="s">
        <v>32</v>
      </c>
      <c r="C49" s="35"/>
      <c r="D49" s="35"/>
      <c r="E49" s="35"/>
      <c r="F49" s="35"/>
      <c r="G49" s="16">
        <v>84951.3</v>
      </c>
      <c r="H49" s="21">
        <v>91966.8</v>
      </c>
      <c r="I49" s="21">
        <v>100321</v>
      </c>
      <c r="J49" s="1"/>
    </row>
    <row r="50" spans="1:10" ht="29.25" customHeight="1" x14ac:dyDescent="0.25">
      <c r="A50" s="9"/>
      <c r="B50" s="35" t="s">
        <v>33</v>
      </c>
      <c r="C50" s="35"/>
      <c r="D50" s="35"/>
      <c r="E50" s="35"/>
      <c r="F50" s="35"/>
      <c r="G50" s="16">
        <f>G24</f>
        <v>108770.09999999999</v>
      </c>
      <c r="H50" s="21">
        <f>G34</f>
        <v>108880.50000000001</v>
      </c>
      <c r="I50" s="21">
        <f>G44</f>
        <v>121062.9</v>
      </c>
      <c r="J50" s="1" t="s">
        <v>31</v>
      </c>
    </row>
    <row r="51" spans="1:10" ht="20.25" customHeight="1" x14ac:dyDescent="0.25">
      <c r="A51" s="9"/>
      <c r="B51" s="35" t="s">
        <v>29</v>
      </c>
      <c r="C51" s="35"/>
      <c r="D51" s="35"/>
      <c r="E51" s="35"/>
      <c r="F51" s="35"/>
      <c r="G51" s="16">
        <f>G49/G50*100</f>
        <v>78.101702581867642</v>
      </c>
      <c r="H51" s="21">
        <f>H49/H50*100</f>
        <v>84.46581343766789</v>
      </c>
      <c r="I51" s="21">
        <f>I49/I50*100</f>
        <v>82.866840295416694</v>
      </c>
      <c r="J51" s="1"/>
    </row>
    <row r="52" spans="1:10" ht="21" customHeight="1" x14ac:dyDescent="0.25">
      <c r="A52" s="9"/>
      <c r="B52" s="33" t="s">
        <v>28</v>
      </c>
      <c r="C52" s="33"/>
      <c r="D52" s="33"/>
      <c r="E52" s="33"/>
      <c r="F52" s="33"/>
      <c r="G52" s="21">
        <v>82.3</v>
      </c>
      <c r="H52" s="21">
        <v>85.35</v>
      </c>
      <c r="I52" s="21">
        <v>88.11</v>
      </c>
      <c r="J52" s="1"/>
    </row>
    <row r="53" spans="1:10" ht="18.75" customHeight="1" x14ac:dyDescent="0.25">
      <c r="A53" s="9"/>
      <c r="B53" s="33" t="s">
        <v>30</v>
      </c>
      <c r="C53" s="33"/>
      <c r="D53" s="33"/>
      <c r="E53" s="33"/>
      <c r="F53" s="33"/>
      <c r="G53" s="21">
        <f>G51/G52*100</f>
        <v>94.89878807031306</v>
      </c>
      <c r="H53" s="21">
        <f>H51/H52*100</f>
        <v>98.964046206992265</v>
      </c>
      <c r="I53" s="21">
        <f>I51/I52*100</f>
        <v>94.049302344134261</v>
      </c>
      <c r="J53" s="1"/>
    </row>
    <row r="54" spans="1:10" x14ac:dyDescent="0.25">
      <c r="A54" s="9"/>
      <c r="B54" s="22"/>
      <c r="C54" s="22"/>
      <c r="D54" s="22"/>
      <c r="E54" s="22"/>
      <c r="F54" s="22"/>
      <c r="G54" s="7"/>
      <c r="H54" s="1"/>
      <c r="I54" s="1"/>
      <c r="J54" s="1"/>
    </row>
    <row r="55" spans="1:10" x14ac:dyDescent="0.25">
      <c r="A55" s="9"/>
      <c r="B55" s="1" t="s">
        <v>45</v>
      </c>
      <c r="C55" s="1"/>
      <c r="D55" s="1"/>
      <c r="E55" s="1"/>
      <c r="F55" s="1"/>
      <c r="G55" s="1"/>
      <c r="H55" s="1"/>
      <c r="I55" s="1"/>
      <c r="J55" s="1"/>
    </row>
    <row r="56" spans="1:10" x14ac:dyDescent="0.25">
      <c r="A56" s="9"/>
      <c r="B56" s="1"/>
      <c r="C56" s="1"/>
      <c r="D56" s="1"/>
      <c r="E56" s="1"/>
      <c r="F56" s="1"/>
      <c r="G56" s="1"/>
      <c r="H56" s="1"/>
      <c r="I56" s="1"/>
      <c r="J56" s="1"/>
    </row>
    <row r="57" spans="1:10" x14ac:dyDescent="0.25">
      <c r="A57" s="9"/>
      <c r="B57" s="1" t="s">
        <v>46</v>
      </c>
      <c r="C57" s="1"/>
      <c r="D57" s="1"/>
      <c r="E57" s="1"/>
      <c r="F57" s="1"/>
      <c r="G57" s="1"/>
      <c r="H57" s="1"/>
      <c r="I57" s="1"/>
      <c r="J57" s="1"/>
    </row>
    <row r="58" spans="1:10" x14ac:dyDescent="0.25">
      <c r="A58" s="9"/>
      <c r="B58" s="1"/>
      <c r="C58" s="1"/>
      <c r="D58" s="1"/>
      <c r="E58" s="1"/>
      <c r="F58" s="1"/>
      <c r="G58" s="1"/>
      <c r="H58" s="1"/>
      <c r="I58" s="1"/>
      <c r="J58" s="1"/>
    </row>
    <row r="59" spans="1:10" x14ac:dyDescent="0.25">
      <c r="A59" s="9"/>
      <c r="B59" s="1" t="s">
        <v>47</v>
      </c>
      <c r="C59" s="1"/>
      <c r="D59" s="1"/>
      <c r="E59" s="1"/>
      <c r="F59" s="1"/>
      <c r="G59" s="1"/>
      <c r="H59" s="1"/>
      <c r="I59" s="1"/>
      <c r="J59" s="1"/>
    </row>
    <row r="60" spans="1:10" x14ac:dyDescent="0.25">
      <c r="A60" s="9"/>
      <c r="B60" s="1"/>
      <c r="C60" s="1"/>
      <c r="D60" s="1"/>
      <c r="E60" s="1"/>
      <c r="F60" s="1"/>
      <c r="G60" s="1"/>
      <c r="H60" s="1"/>
      <c r="I60" s="1"/>
      <c r="J60" s="1"/>
    </row>
    <row r="61" spans="1:10" x14ac:dyDescent="0.25">
      <c r="A61" s="9"/>
      <c r="B61" s="1" t="s">
        <v>12</v>
      </c>
      <c r="C61" s="1"/>
      <c r="D61" s="1"/>
      <c r="E61" s="1"/>
      <c r="F61" s="1"/>
      <c r="G61" s="1"/>
      <c r="H61" s="1"/>
      <c r="I61" s="1"/>
      <c r="J61" s="1"/>
    </row>
    <row r="62" spans="1:10" x14ac:dyDescent="0.25">
      <c r="A62" s="9"/>
      <c r="B62" s="1" t="s">
        <v>48</v>
      </c>
      <c r="C62" s="1"/>
      <c r="D62" s="1"/>
      <c r="E62" s="1"/>
      <c r="F62" s="1"/>
      <c r="G62" s="1"/>
      <c r="H62" s="1"/>
      <c r="I62" s="1"/>
      <c r="J62" s="1"/>
    </row>
    <row r="63" spans="1:10" x14ac:dyDescent="0.25">
      <c r="A63" s="9"/>
      <c r="B63" s="1"/>
      <c r="C63" s="1"/>
      <c r="D63" s="1"/>
      <c r="E63" s="1"/>
      <c r="F63" s="1"/>
      <c r="G63" s="1"/>
      <c r="H63" s="1"/>
      <c r="I63" s="1"/>
      <c r="J63" s="1"/>
    </row>
    <row r="64" spans="1:10" x14ac:dyDescent="0.25">
      <c r="A64" s="9"/>
      <c r="B64" s="1" t="s">
        <v>13</v>
      </c>
      <c r="C64" s="1"/>
      <c r="D64" s="1"/>
      <c r="E64" s="1"/>
      <c r="F64" s="1"/>
      <c r="G64" s="1"/>
      <c r="H64" s="1"/>
      <c r="I64" s="1"/>
      <c r="J64" s="1"/>
    </row>
    <row r="65" spans="1:10" x14ac:dyDescent="0.25">
      <c r="A65" s="9"/>
      <c r="B65" s="1" t="s">
        <v>49</v>
      </c>
      <c r="C65" s="1"/>
      <c r="D65" s="1"/>
      <c r="E65" s="1"/>
      <c r="F65" s="1"/>
      <c r="G65" s="1"/>
      <c r="H65" s="1"/>
      <c r="I65" s="1"/>
      <c r="J65" s="1"/>
    </row>
    <row r="66" spans="1:10" x14ac:dyDescent="0.25">
      <c r="A66" s="9"/>
      <c r="B66" s="1"/>
      <c r="C66" s="1"/>
      <c r="D66" s="1"/>
      <c r="E66" s="1"/>
      <c r="F66" s="1"/>
      <c r="G66" s="1"/>
      <c r="H66" s="1"/>
      <c r="I66" s="1"/>
      <c r="J66" s="1"/>
    </row>
    <row r="67" spans="1:10" x14ac:dyDescent="0.25">
      <c r="A67" s="9"/>
      <c r="B67" s="1" t="s">
        <v>50</v>
      </c>
      <c r="C67" s="1"/>
      <c r="D67" s="1"/>
      <c r="E67" s="1"/>
      <c r="F67" s="1"/>
      <c r="G67" s="1"/>
      <c r="H67" s="1"/>
      <c r="I67" s="1"/>
      <c r="J67" s="1"/>
    </row>
    <row r="68" spans="1:10" x14ac:dyDescent="0.25">
      <c r="A68" s="9"/>
      <c r="B68" s="25" t="s">
        <v>51</v>
      </c>
      <c r="C68" s="1"/>
      <c r="D68" s="1"/>
      <c r="E68" s="1"/>
      <c r="F68" s="1"/>
      <c r="G68" s="1"/>
      <c r="H68" s="1"/>
      <c r="I68" s="1"/>
      <c r="J68" s="1"/>
    </row>
    <row r="69" spans="1:10" x14ac:dyDescent="0.25">
      <c r="A69" s="9"/>
      <c r="B69" s="1"/>
      <c r="C69" s="1"/>
      <c r="D69" s="1"/>
      <c r="E69" s="1"/>
      <c r="F69" s="1"/>
      <c r="G69" s="1"/>
      <c r="H69" s="1"/>
      <c r="I69" s="1"/>
      <c r="J69" s="1"/>
    </row>
    <row r="70" spans="1:10" x14ac:dyDescent="0.25">
      <c r="A70" s="9"/>
      <c r="B70" s="1" t="s">
        <v>14</v>
      </c>
      <c r="C70" s="1"/>
      <c r="D70" s="1"/>
      <c r="E70" s="1"/>
      <c r="F70" s="1"/>
      <c r="G70" s="1"/>
      <c r="H70" s="1"/>
      <c r="I70" s="1"/>
      <c r="J70" s="1"/>
    </row>
    <row r="71" spans="1:10" x14ac:dyDescent="0.25">
      <c r="A71" s="9"/>
      <c r="B71" s="1" t="s">
        <v>52</v>
      </c>
      <c r="C71" s="1"/>
      <c r="D71" s="1"/>
      <c r="E71" s="1"/>
      <c r="F71" s="1"/>
      <c r="G71" s="1"/>
      <c r="H71" s="1"/>
      <c r="I71" s="1"/>
      <c r="J71" s="1"/>
    </row>
    <row r="72" spans="1:10" x14ac:dyDescent="0.25">
      <c r="A72" s="9"/>
      <c r="B72" s="1"/>
      <c r="C72" s="1"/>
      <c r="D72" s="1"/>
      <c r="E72" s="1"/>
      <c r="F72" s="1"/>
      <c r="G72" s="1"/>
      <c r="H72" s="1"/>
      <c r="I72" s="1"/>
      <c r="J72" s="1"/>
    </row>
    <row r="73" spans="1:10" x14ac:dyDescent="0.25">
      <c r="A73" s="9"/>
      <c r="B73" s="1" t="s">
        <v>53</v>
      </c>
      <c r="C73" s="1"/>
      <c r="D73" s="1"/>
      <c r="E73" s="1"/>
      <c r="F73" s="1"/>
      <c r="G73" s="1"/>
      <c r="H73" s="1"/>
      <c r="I73" s="1"/>
      <c r="J73" s="1"/>
    </row>
    <row r="74" spans="1:10" x14ac:dyDescent="0.25">
      <c r="A74" s="9"/>
      <c r="B74" s="1" t="s">
        <v>54</v>
      </c>
      <c r="C74" s="1"/>
      <c r="D74" s="1"/>
      <c r="E74" s="1"/>
      <c r="F74" s="1"/>
      <c r="G74" s="1"/>
      <c r="H74" s="1"/>
      <c r="I74" s="1"/>
      <c r="J74" s="1"/>
    </row>
    <row r="75" spans="1:10" x14ac:dyDescent="0.25">
      <c r="A75" s="9"/>
      <c r="B75" s="1"/>
      <c r="C75" s="1"/>
      <c r="D75" s="1"/>
      <c r="E75" s="1"/>
      <c r="F75" s="1"/>
      <c r="G75" s="1"/>
      <c r="H75" s="1"/>
      <c r="I75" s="1"/>
      <c r="J75" s="1"/>
    </row>
    <row r="76" spans="1:10" x14ac:dyDescent="0.25">
      <c r="A76" s="9"/>
      <c r="B76" s="1" t="s">
        <v>55</v>
      </c>
      <c r="C76" s="1"/>
      <c r="D76" s="1"/>
      <c r="E76" s="1"/>
      <c r="F76" s="1"/>
      <c r="G76" s="1"/>
      <c r="H76" s="1"/>
      <c r="I76" s="1"/>
      <c r="J76" s="1"/>
    </row>
    <row r="77" spans="1:10" x14ac:dyDescent="0.25">
      <c r="A77" s="9"/>
      <c r="B77" s="1" t="s">
        <v>56</v>
      </c>
      <c r="C77" s="1"/>
      <c r="D77" s="1"/>
      <c r="E77" s="1"/>
      <c r="F77" s="1"/>
      <c r="G77" s="1"/>
      <c r="H77" s="1"/>
      <c r="I77" s="1"/>
      <c r="J77" s="1"/>
    </row>
    <row r="78" spans="1:10" x14ac:dyDescent="0.25">
      <c r="A78" s="9"/>
      <c r="B78" s="1"/>
      <c r="C78" s="1"/>
      <c r="D78" s="1"/>
      <c r="E78" s="1"/>
      <c r="F78" s="1"/>
      <c r="G78" s="1"/>
      <c r="H78" s="1"/>
      <c r="I78" s="1"/>
      <c r="J78" s="1"/>
    </row>
    <row r="79" spans="1:10" x14ac:dyDescent="0.25">
      <c r="A79" s="9"/>
      <c r="B79" s="6" t="s">
        <v>57</v>
      </c>
      <c r="C79" s="6"/>
      <c r="D79" s="6"/>
      <c r="E79" s="6"/>
      <c r="F79" s="6"/>
      <c r="G79" s="6"/>
      <c r="H79" s="1"/>
      <c r="I79" s="1"/>
      <c r="J79" s="1"/>
    </row>
    <row r="80" spans="1:10" x14ac:dyDescent="0.25">
      <c r="A80" s="9"/>
      <c r="B80" s="1"/>
      <c r="C80" s="1"/>
      <c r="D80" s="1"/>
      <c r="E80" s="1"/>
      <c r="F80" s="1"/>
      <c r="G80" s="1"/>
      <c r="H80" s="1"/>
      <c r="I80" s="1"/>
      <c r="J80" s="1"/>
    </row>
    <row r="81" spans="1:10" x14ac:dyDescent="0.25">
      <c r="A81" s="9"/>
      <c r="B81" s="1" t="s">
        <v>58</v>
      </c>
      <c r="C81" s="1"/>
      <c r="D81" s="1"/>
      <c r="E81" s="1"/>
      <c r="F81" s="1"/>
      <c r="G81" s="1"/>
      <c r="H81" s="1"/>
      <c r="I81" s="1"/>
      <c r="J81" s="1"/>
    </row>
    <row r="82" spans="1:10" x14ac:dyDescent="0.25">
      <c r="A82" s="9"/>
      <c r="B82" s="1"/>
      <c r="C82" s="1"/>
      <c r="D82" s="1"/>
      <c r="E82" s="1"/>
      <c r="F82" s="1"/>
      <c r="G82" s="1"/>
      <c r="H82" s="1"/>
      <c r="I82" s="1"/>
      <c r="J82" s="1"/>
    </row>
    <row r="83" spans="1:10" x14ac:dyDescent="0.25">
      <c r="A83" s="9"/>
      <c r="B83" s="1" t="s">
        <v>59</v>
      </c>
      <c r="C83" s="1"/>
      <c r="D83" s="1"/>
      <c r="E83" s="1"/>
      <c r="F83" s="1"/>
      <c r="G83" s="1"/>
      <c r="H83" s="1"/>
      <c r="I83" s="1"/>
      <c r="J83" s="1"/>
    </row>
    <row r="84" spans="1:10" x14ac:dyDescent="0.25">
      <c r="A84" s="9"/>
      <c r="B84" s="1"/>
      <c r="C84" s="1"/>
      <c r="D84" s="1"/>
      <c r="E84" s="1"/>
      <c r="F84" s="1"/>
      <c r="G84" s="1"/>
      <c r="H84" s="1"/>
      <c r="I84" s="1"/>
      <c r="J84" s="1"/>
    </row>
    <row r="85" spans="1:10" x14ac:dyDescent="0.25">
      <c r="A85" s="9"/>
      <c r="B85" s="42" t="s">
        <v>15</v>
      </c>
      <c r="C85" s="42" t="s">
        <v>60</v>
      </c>
      <c r="D85" s="42" t="s">
        <v>61</v>
      </c>
      <c r="E85" s="42" t="s">
        <v>62</v>
      </c>
      <c r="F85" s="42" t="s">
        <v>63</v>
      </c>
      <c r="G85" s="42"/>
      <c r="H85" s="42"/>
      <c r="I85" s="1"/>
      <c r="J85" s="1"/>
    </row>
    <row r="86" spans="1:10" ht="75" x14ac:dyDescent="0.25">
      <c r="A86" s="9"/>
      <c r="B86" s="42"/>
      <c r="C86" s="42"/>
      <c r="D86" s="42"/>
      <c r="E86" s="42"/>
      <c r="F86" s="4" t="s">
        <v>16</v>
      </c>
      <c r="G86" s="4" t="s">
        <v>17</v>
      </c>
      <c r="H86" s="4" t="s">
        <v>18</v>
      </c>
      <c r="I86" s="1"/>
      <c r="J86" s="1"/>
    </row>
    <row r="87" spans="1:10" x14ac:dyDescent="0.25">
      <c r="A87" s="9"/>
      <c r="B87" s="4">
        <v>1</v>
      </c>
      <c r="C87" s="4">
        <v>2</v>
      </c>
      <c r="D87" s="4">
        <v>3</v>
      </c>
      <c r="E87" s="4">
        <v>4</v>
      </c>
      <c r="F87" s="4">
        <v>5</v>
      </c>
      <c r="G87" s="4">
        <v>6</v>
      </c>
      <c r="H87" s="4">
        <v>7</v>
      </c>
      <c r="I87" s="1"/>
      <c r="J87" s="1"/>
    </row>
    <row r="88" spans="1:10" x14ac:dyDescent="0.25">
      <c r="A88" s="9"/>
      <c r="B88" s="10" t="s">
        <v>2</v>
      </c>
      <c r="C88" s="11">
        <v>762</v>
      </c>
      <c r="D88" s="11">
        <v>539.5</v>
      </c>
      <c r="E88" s="11">
        <v>907.1</v>
      </c>
      <c r="F88" s="11">
        <v>907.1</v>
      </c>
      <c r="G88" s="11"/>
      <c r="H88" s="11">
        <v>907.1</v>
      </c>
      <c r="I88" s="1"/>
      <c r="J88" s="1"/>
    </row>
    <row r="89" spans="1:10" x14ac:dyDescent="0.25">
      <c r="A89" s="9"/>
      <c r="B89" s="10" t="s">
        <v>3</v>
      </c>
      <c r="C89" s="11">
        <v>8387.2999999999993</v>
      </c>
      <c r="D89" s="11">
        <v>5016.1000000000004</v>
      </c>
      <c r="E89" s="11">
        <v>9156</v>
      </c>
      <c r="F89" s="11">
        <v>9156</v>
      </c>
      <c r="G89" s="11"/>
      <c r="H89" s="11">
        <v>9156</v>
      </c>
      <c r="I89" s="1"/>
      <c r="J89" s="1"/>
    </row>
    <row r="90" spans="1:10" x14ac:dyDescent="0.25">
      <c r="A90" s="9"/>
      <c r="B90" s="10" t="s">
        <v>4</v>
      </c>
      <c r="C90" s="11">
        <v>1614.6</v>
      </c>
      <c r="D90" s="11">
        <v>1266.4000000000001</v>
      </c>
      <c r="E90" s="11">
        <v>1946.6</v>
      </c>
      <c r="F90" s="11">
        <v>1946.6</v>
      </c>
      <c r="G90" s="11"/>
      <c r="H90" s="11">
        <v>1946.6</v>
      </c>
      <c r="I90" s="1"/>
      <c r="J90" s="1"/>
    </row>
    <row r="91" spans="1:10" x14ac:dyDescent="0.25">
      <c r="A91" s="9"/>
      <c r="B91" s="10" t="s">
        <v>5</v>
      </c>
      <c r="C91" s="11">
        <v>426.2</v>
      </c>
      <c r="D91" s="11">
        <v>247.9</v>
      </c>
      <c r="E91" s="11">
        <v>402.6</v>
      </c>
      <c r="F91" s="11">
        <v>402.6</v>
      </c>
      <c r="G91" s="11"/>
      <c r="H91" s="11">
        <v>402.6</v>
      </c>
      <c r="I91" s="1"/>
      <c r="J91" s="1"/>
    </row>
    <row r="92" spans="1:10" x14ac:dyDescent="0.25">
      <c r="B92" s="26" t="s">
        <v>26</v>
      </c>
      <c r="C92" s="27">
        <f>SUM(C88:C91)</f>
        <v>11190.1</v>
      </c>
      <c r="D92" s="27">
        <f>SUM(D88:D91)</f>
        <v>7069.9</v>
      </c>
      <c r="E92" s="27">
        <f>SUM(E88:E91)</f>
        <v>12412.300000000001</v>
      </c>
      <c r="F92" s="27">
        <f>SUM(F88:F91)</f>
        <v>12412.300000000001</v>
      </c>
      <c r="G92" s="27">
        <v>12709.6</v>
      </c>
      <c r="H92" s="27">
        <f>SUM(H88:H91)</f>
        <v>12412.300000000001</v>
      </c>
    </row>
  </sheetData>
  <mergeCells count="23">
    <mergeCell ref="B1:J2"/>
    <mergeCell ref="G4:G5"/>
    <mergeCell ref="D4:F4"/>
    <mergeCell ref="H4:J4"/>
    <mergeCell ref="B4:B5"/>
    <mergeCell ref="C4:C5"/>
    <mergeCell ref="B85:B86"/>
    <mergeCell ref="C85:C86"/>
    <mergeCell ref="D85:D86"/>
    <mergeCell ref="E85:E86"/>
    <mergeCell ref="F85:H85"/>
    <mergeCell ref="B47:G47"/>
    <mergeCell ref="A13:J13"/>
    <mergeCell ref="A14:J14"/>
    <mergeCell ref="B16:G16"/>
    <mergeCell ref="B26:G26"/>
    <mergeCell ref="B36:G36"/>
    <mergeCell ref="B53:F53"/>
    <mergeCell ref="B48:F48"/>
    <mergeCell ref="B52:F52"/>
    <mergeCell ref="B49:F49"/>
    <mergeCell ref="B50:F50"/>
    <mergeCell ref="B51:F51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2022-10-10T05:17:08Z</dcterms:modified>
</cp:coreProperties>
</file>