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D37" i="1"/>
  <c r="F9" i="1"/>
  <c r="G34" i="1" l="1"/>
  <c r="E34" i="1"/>
  <c r="D34" i="1"/>
  <c r="F36" i="1"/>
  <c r="G45" i="1" l="1"/>
  <c r="G42" i="1" s="1"/>
  <c r="G37" i="1"/>
  <c r="G30" i="1"/>
  <c r="G28" i="1"/>
  <c r="G23" i="1"/>
  <c r="G15" i="1"/>
  <c r="G10" i="1"/>
  <c r="G8" i="1" l="1"/>
  <c r="G53" i="1" s="1"/>
  <c r="E37" i="1" l="1"/>
  <c r="E45" i="1" l="1"/>
  <c r="H45" i="1" s="1"/>
  <c r="H34" i="1"/>
  <c r="E30" i="1"/>
  <c r="E28" i="1"/>
  <c r="E23" i="1"/>
  <c r="E15" i="1"/>
  <c r="E10" i="1"/>
  <c r="D45" i="1"/>
  <c r="D42" i="1" s="1"/>
  <c r="F37" i="1"/>
  <c r="D30" i="1"/>
  <c r="D28" i="1"/>
  <c r="D23" i="1"/>
  <c r="D15" i="1"/>
  <c r="D10" i="1"/>
  <c r="H52" i="1"/>
  <c r="H51" i="1"/>
  <c r="H50" i="1"/>
  <c r="H49" i="1"/>
  <c r="H48" i="1"/>
  <c r="H47" i="1"/>
  <c r="H46" i="1"/>
  <c r="H43" i="1"/>
  <c r="H41" i="1"/>
  <c r="H40" i="1"/>
  <c r="H38" i="1"/>
  <c r="H35" i="1"/>
  <c r="H33" i="1"/>
  <c r="H31" i="1"/>
  <c r="H29" i="1"/>
  <c r="H27" i="1"/>
  <c r="H26" i="1"/>
  <c r="H25" i="1"/>
  <c r="H24" i="1"/>
  <c r="H22" i="1"/>
  <c r="H21" i="1"/>
  <c r="H20" i="1"/>
  <c r="H19" i="1"/>
  <c r="H18" i="1"/>
  <c r="H17" i="1"/>
  <c r="H16" i="1"/>
  <c r="H14" i="1"/>
  <c r="H13" i="1"/>
  <c r="H12" i="1"/>
  <c r="H11" i="1"/>
  <c r="F52" i="1"/>
  <c r="F51" i="1"/>
  <c r="F50" i="1"/>
  <c r="F49" i="1"/>
  <c r="F48" i="1"/>
  <c r="F47" i="1"/>
  <c r="F46" i="1"/>
  <c r="F43" i="1"/>
  <c r="F41" i="1"/>
  <c r="F40" i="1"/>
  <c r="F39" i="1"/>
  <c r="F38" i="1"/>
  <c r="F35" i="1"/>
  <c r="F33" i="1"/>
  <c r="F32" i="1"/>
  <c r="F31" i="1"/>
  <c r="F29" i="1"/>
  <c r="F27" i="1"/>
  <c r="F26" i="1"/>
  <c r="F25" i="1"/>
  <c r="F24" i="1"/>
  <c r="F22" i="1"/>
  <c r="F21" i="1"/>
  <c r="F20" i="1"/>
  <c r="F19" i="1"/>
  <c r="F18" i="1"/>
  <c r="F17" i="1"/>
  <c r="F16" i="1"/>
  <c r="F14" i="1"/>
  <c r="F13" i="1"/>
  <c r="F12" i="1"/>
  <c r="F11" i="1"/>
  <c r="H37" i="1"/>
  <c r="E42" i="1" l="1"/>
  <c r="H42" i="1" s="1"/>
  <c r="F28" i="1"/>
  <c r="D53" i="1"/>
  <c r="F45" i="1"/>
  <c r="H28" i="1"/>
  <c r="F10" i="1"/>
  <c r="F15" i="1"/>
  <c r="F23" i="1"/>
  <c r="F34" i="1"/>
  <c r="H23" i="1"/>
  <c r="H30" i="1"/>
  <c r="H15" i="1"/>
  <c r="H10" i="1"/>
  <c r="F30" i="1"/>
  <c r="F42" i="1" l="1"/>
  <c r="E53" i="1"/>
  <c r="F53" i="1" s="1"/>
  <c r="H8" i="1"/>
  <c r="F8" i="1"/>
  <c r="H53" i="1" l="1"/>
</calcChain>
</file>

<file path=xl/sharedStrings.xml><?xml version="1.0" encoding="utf-8"?>
<sst xmlns="http://schemas.openxmlformats.org/spreadsheetml/2006/main" count="60" uniqueCount="56">
  <si>
    <t>Наименование кодов классификации операций сектора государственного управления</t>
  </si>
  <si>
    <t>Темп роста, %</t>
  </si>
  <si>
    <t>РАСХОДЫ</t>
  </si>
  <si>
    <t>Оплата труда и начисления на выплаты по оплате труда</t>
  </si>
  <si>
    <t>Заработная плата</t>
  </si>
  <si>
    <t>Прочие несоциальные выплаты персоналу в денежной форме</t>
  </si>
  <si>
    <t xml:space="preserve">Начисления  на выплаты по оплате труда </t>
  </si>
  <si>
    <t>Прочие несоциальные выплаты персоналу в натуральной форме</t>
  </si>
  <si>
    <t>Оплата работ, услуг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</si>
  <si>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</si>
  <si>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</si>
  <si>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</si>
  <si>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</si>
  <si>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Страхование</t>
  </si>
  <si>
    <t>Услуги, работы для целей капитальных вложений</t>
  </si>
  <si>
    <t xml:space="preserve">Безвозмездные перечисления организациям </t>
  </si>
  <si>
    <t>Безвозмездные перечисления государственным (муниципальным) бюджетным и автономным учреждениям</t>
  </si>
  <si>
    <t>Безвозмездные перечисления нефинансовым организациям государственного сектора на производство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</si>
  <si>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</si>
  <si>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</si>
  <si>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</si>
  <si>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</si>
  <si>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</si>
  <si>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Пособия по социальной помощи населению в денежной форме</t>
  </si>
  <si>
    <t>Социальные пособия и компенсации персоналу в денежной форме</t>
  </si>
  <si>
    <t>Безвозмездные перечисления капитального характера организациям</t>
  </si>
  <si>
    <t>Безвозмездные перечисления капитального характера государственным (муниципальным) бюджетным и автономным учреждениям</t>
  </si>
  <si>
    <t>Прочие расходы</t>
  </si>
  <si>
    <t>Налоги, пошлины и сборы</t>
  </si>
  <si>
    <t>Другие экономические санкции</t>
  </si>
  <si>
    <t>Иные выплаты текущего характера физическим лицам</t>
  </si>
  <si>
    <t>Иные выплаты текущего характера организациям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</si>
  <si>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</si>
  <si>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</si>
  <si>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</si>
  <si>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</si>
  <si>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</si>
  <si>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</si>
  <si>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</si>
  <si>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оборотных запасов (материалов)</t>
  </si>
  <si>
    <t>Увеличение стоимости прочих материальных запасов однократного применения</t>
  </si>
  <si>
    <t xml:space="preserve">%
исполнения
</t>
  </si>
  <si>
    <t>Увеличение стоимости материальных запасов для целей капитальных вложений</t>
  </si>
  <si>
    <t>Увеличение стоимости нематериальных активов</t>
  </si>
  <si>
    <t xml:space="preserve">Код бюджетной классификации
</t>
  </si>
  <si>
    <t>ИТОГО   РАСХОДОВ:</t>
  </si>
  <si>
    <t>Услуги связи</t>
  </si>
  <si>
    <t>Пособия по социальной помощи населению в натуральной форме</t>
  </si>
  <si>
    <t>Х</t>
  </si>
  <si>
    <t xml:space="preserve"> План на 2022 год,
тыс.руб.
</t>
  </si>
  <si>
    <t xml:space="preserve">Исполнено за 2022 год, тыс.руб.
</t>
  </si>
  <si>
    <t xml:space="preserve">Исполнено за 2021 год, тыс.руб.
</t>
  </si>
  <si>
    <t xml:space="preserve">     ОТЧЕТ                                                                                                                                                                                                                                об исполнении бюджета муниципального образования «Чаинский район» по классификации операций сектора государственного управления за 2022 год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</si>
  <si>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</si>
  <si>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Расходы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</si>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</sst>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i/>
      <sz val="11.5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461E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53"/>
  <sheetViews>
    <sheetView tabSelected="1" workbookViewId="0">
      <selection activeCell="F5" sqref="F5:F7"/>
    </sheetView>
  </sheetViews>
  <sheetFormatPr defaultRowHeight="15" x14ac:dyDescent="0.25"/>
  <cols>
    <col min="1" max="1" width="3.28515625" style="6" customWidth="1"/>
    <col min="2" max="2" width="38" style="6" customWidth="1"/>
    <col min="3" max="3" width="10.28515625" style="6" customWidth="1"/>
    <col min="4" max="4" width="11.28515625" style="6" customWidth="1"/>
    <col min="5" max="5" width="12.28515625" style="6" customWidth="1"/>
    <col min="6" max="6" width="11" style="6" customWidth="1"/>
    <col min="7" max="7" width="10.140625" style="6" customWidth="1"/>
    <col min="8" max="8" width="10.5703125" style="6" customWidth="1"/>
    <col min="9" max="16384" width="9.140625" style="6"/>
  </cols>
  <sheetData>
    <row r="3" spans="2:8" ht="48" customHeight="1" x14ac:dyDescent="0.25">
      <c r="B3" s="4" t="s">
        <v>52</v>
      </c>
      <c r="C3" s="5"/>
      <c r="D3" s="5"/>
      <c r="E3" s="5"/>
      <c r="F3" s="5"/>
      <c r="G3" s="5"/>
      <c r="H3" s="5"/>
    </row>
    <row r="4" spans="2:8" x14ac:dyDescent="0.25">
      <c r="B4" s="7"/>
    </row>
    <row r="5" spans="2:8" ht="84.75" customHeight="1" x14ac:dyDescent="0.25">
      <c r="B5" s="8" t="s">
        <v>0</v>
      </c>
      <c r="C5" s="8" t="s">
        <v>44</v>
      </c>
      <c r="D5" s="8" t="s">
        <v>49</v>
      </c>
      <c r="E5" s="8" t="s">
        <v>50</v>
      </c>
      <c r="F5" s="8" t="s">
        <v>41</v>
      </c>
      <c r="G5" s="8" t="s">
        <v>51</v>
      </c>
      <c r="H5" s="8" t="s">
        <v>1</v>
      </c>
    </row>
    <row r="6" spans="2:8" x14ac:dyDescent="0.25">
      <c r="B6" s="8"/>
      <c r="C6" s="9"/>
      <c r="D6" s="10"/>
      <c r="E6" s="10"/>
      <c r="F6" s="10"/>
      <c r="G6" s="10"/>
      <c r="H6" s="8"/>
    </row>
    <row r="7" spans="2:8" x14ac:dyDescent="0.25">
      <c r="B7" s="8"/>
      <c r="C7" s="9"/>
      <c r="D7" s="10"/>
      <c r="E7" s="10"/>
      <c r="F7" s="10"/>
      <c r="G7" s="10"/>
      <c r="H7" s="8"/>
    </row>
    <row r="8" spans="2:8" x14ac:dyDescent="0.25">
      <c r="B8" s="11" t="s">
        <v>2</v>
      </c>
      <c r="C8" s="12">
        <v>200</v>
      </c>
      <c r="D8" s="13">
        <f>D10+D15+D23+D28+D30+D34+D37+D9</f>
        <v>825494.20000000019</v>
      </c>
      <c r="E8" s="13">
        <f>E10+E15+E23+E28+E30+E34+E37+E9</f>
        <v>767705.7</v>
      </c>
      <c r="F8" s="13">
        <f>E8*100/D8</f>
        <v>92.999526828898354</v>
      </c>
      <c r="G8" s="13">
        <f>G10+G15+G23+G28+G30+G34+G37</f>
        <v>681835.3</v>
      </c>
      <c r="H8" s="13">
        <f>E8/G8*100</f>
        <v>112.59400913974385</v>
      </c>
    </row>
    <row r="9" spans="2:8" x14ac:dyDescent="0.25">
      <c r="B9" s="14" t="s">
        <v>54</v>
      </c>
      <c r="C9" s="15">
        <v>200</v>
      </c>
      <c r="D9" s="1">
        <v>326.3</v>
      </c>
      <c r="E9" s="1">
        <v>0</v>
      </c>
      <c r="F9" s="1">
        <f>E9*100/D9</f>
        <v>0</v>
      </c>
      <c r="G9" s="1">
        <v>0</v>
      </c>
      <c r="H9" s="1" t="s">
        <v>55</v>
      </c>
    </row>
    <row r="10" spans="2:8" ht="37.5" customHeight="1" x14ac:dyDescent="0.25">
      <c r="B10" s="14" t="s">
        <v>3</v>
      </c>
      <c r="C10" s="15">
        <v>210</v>
      </c>
      <c r="D10" s="1">
        <f>D11+D12+D13+D14</f>
        <v>91194.599999999991</v>
      </c>
      <c r="E10" s="1">
        <f>E11+E12+E13+E14</f>
        <v>91065.500000000015</v>
      </c>
      <c r="F10" s="1">
        <f>E10*100/D10</f>
        <v>99.858434600294345</v>
      </c>
      <c r="G10" s="1">
        <f>G11+G12+G13+G14</f>
        <v>83265.099999999991</v>
      </c>
      <c r="H10" s="1">
        <f>E10/G10*100</f>
        <v>109.3681506417455</v>
      </c>
    </row>
    <row r="11" spans="2:8" x14ac:dyDescent="0.25">
      <c r="B11" s="16" t="s">
        <v>4</v>
      </c>
      <c r="C11" s="3">
        <v>211</v>
      </c>
      <c r="D11" s="2">
        <v>69643.899999999994</v>
      </c>
      <c r="E11" s="2">
        <v>69570.3</v>
      </c>
      <c r="F11" s="2">
        <f>E11/D11*100</f>
        <v>99.894319531215231</v>
      </c>
      <c r="G11" s="2">
        <v>63841.7</v>
      </c>
      <c r="H11" s="2">
        <f>E11/G11*100</f>
        <v>108.97313198113461</v>
      </c>
    </row>
    <row r="12" spans="2:8" ht="33" customHeight="1" x14ac:dyDescent="0.25">
      <c r="B12" s="17" t="s">
        <v>5</v>
      </c>
      <c r="C12" s="3">
        <v>212</v>
      </c>
      <c r="D12" s="2">
        <v>77.7</v>
      </c>
      <c r="E12" s="2">
        <v>77.3</v>
      </c>
      <c r="F12" s="2">
        <f t="shared" ref="F12:F14" si="0">E12/D12*100</f>
        <v>99.485199485199487</v>
      </c>
      <c r="G12" s="2">
        <v>72.599999999999994</v>
      </c>
      <c r="H12" s="2">
        <f t="shared" ref="H12:H14" si="1">E12/G12*100</f>
        <v>106.47382920110194</v>
      </c>
    </row>
    <row r="13" spans="2:8" ht="24.75" customHeight="1" x14ac:dyDescent="0.25">
      <c r="B13" s="16" t="s">
        <v>6</v>
      </c>
      <c r="C13" s="3">
        <v>213</v>
      </c>
      <c r="D13" s="2">
        <v>21043.3</v>
      </c>
      <c r="E13" s="2">
        <v>20988.3</v>
      </c>
      <c r="F13" s="2">
        <f t="shared" si="0"/>
        <v>99.738634149586801</v>
      </c>
      <c r="G13" s="2">
        <v>18931.8</v>
      </c>
      <c r="H13" s="2">
        <f t="shared" si="1"/>
        <v>110.86267549836784</v>
      </c>
    </row>
    <row r="14" spans="2:8" ht="34.5" customHeight="1" x14ac:dyDescent="0.25">
      <c r="B14" s="16" t="s">
        <v>7</v>
      </c>
      <c r="C14" s="3">
        <v>214</v>
      </c>
      <c r="D14" s="2">
        <v>429.7</v>
      </c>
      <c r="E14" s="2">
        <v>429.6</v>
      </c>
      <c r="F14" s="2">
        <f t="shared" si="0"/>
        <v>99.976727949732378</v>
      </c>
      <c r="G14" s="2">
        <v>419</v>
      </c>
      <c r="H14" s="2">
        <f t="shared" si="1"/>
        <v>102.52983293556086</v>
      </c>
    </row>
    <row r="15" spans="2:8" x14ac:dyDescent="0.25">
      <c r="B15" s="14" t="s">
        <v>8</v>
      </c>
      <c r="C15" s="15">
        <v>220</v>
      </c>
      <c r="D15" s="1">
        <f>D16+D17+D18+D19+D20+D21+D22</f>
        <v>105510.8</v>
      </c>
      <c r="E15" s="1">
        <f>E16+E17+E18+E19+E20+E21+E22</f>
        <v>53276.800000000003</v>
      </c>
      <c r="F15" s="1">
        <f>E15*100/D15</f>
        <v>50.494167421723652</v>
      </c>
      <c r="G15" s="1">
        <f>G16+G17+G18+G19+G20+G21+G22</f>
        <v>64753.2</v>
      </c>
      <c r="H15" s="1">
        <f>E15/G15*100</f>
        <v>82.276706016073348</v>
      </c>
    </row>
    <row r="16" spans="2:8" x14ac:dyDescent="0.25">
      <c r="B16" s="16" t="s">
        <v>46</v>
      </c>
      <c r="C16" s="3">
        <v>221</v>
      </c>
      <c r="D16" s="2">
        <v>835.5</v>
      </c>
      <c r="E16" s="2">
        <v>834</v>
      </c>
      <c r="F16" s="2">
        <f t="shared" ref="F16:F22" si="2">E16/D16*100</f>
        <v>99.820466786355482</v>
      </c>
      <c r="G16" s="2">
        <v>858.9</v>
      </c>
      <c r="H16" s="2">
        <f t="shared" ref="H16:H22" si="3">E16/G16*100</f>
        <v>97.100943066713242</v>
      </c>
    </row>
    <row r="17" spans="2:8" x14ac:dyDescent="0.25">
      <c r="B17" s="16" t="s">
        <v>9</v>
      </c>
      <c r="C17" s="3">
        <v>222</v>
      </c>
      <c r="D17" s="2">
        <v>42.5</v>
      </c>
      <c r="E17" s="2">
        <v>42.5</v>
      </c>
      <c r="F17" s="2">
        <f t="shared" si="2"/>
        <v>100</v>
      </c>
      <c r="G17" s="2">
        <v>125</v>
      </c>
      <c r="H17" s="2">
        <f t="shared" si="3"/>
        <v>34</v>
      </c>
    </row>
    <row r="18" spans="2:8" x14ac:dyDescent="0.25">
      <c r="B18" s="16" t="s">
        <v>10</v>
      </c>
      <c r="C18" s="3">
        <v>223</v>
      </c>
      <c r="D18" s="2">
        <v>2047.4</v>
      </c>
      <c r="E18" s="2">
        <v>2039.5</v>
      </c>
      <c r="F18" s="2">
        <f t="shared" si="2"/>
        <v>99.614144768975279</v>
      </c>
      <c r="G18" s="2">
        <v>2605.5</v>
      </c>
      <c r="H18" s="2">
        <f t="shared" si="3"/>
        <v>78.2767223181731</v>
      </c>
    </row>
    <row r="19" spans="2:8" ht="30" x14ac:dyDescent="0.25">
      <c r="B19" s="16" t="s">
        <v>11</v>
      </c>
      <c r="C19" s="3">
        <v>225</v>
      </c>
      <c r="D19" s="2">
        <v>78106.600000000006</v>
      </c>
      <c r="E19" s="2">
        <v>27132.3</v>
      </c>
      <c r="F19" s="2">
        <f t="shared" si="2"/>
        <v>34.73752538197796</v>
      </c>
      <c r="G19" s="2">
        <v>44394.6</v>
      </c>
      <c r="H19" s="2">
        <f t="shared" si="3"/>
        <v>61.116216837182904</v>
      </c>
    </row>
    <row r="20" spans="2:8" x14ac:dyDescent="0.25">
      <c r="B20" s="16" t="s">
        <v>12</v>
      </c>
      <c r="C20" s="3">
        <v>226</v>
      </c>
      <c r="D20" s="2">
        <v>24234.3</v>
      </c>
      <c r="E20" s="2">
        <v>22984</v>
      </c>
      <c r="F20" s="2">
        <f t="shared" si="2"/>
        <v>94.840783517576327</v>
      </c>
      <c r="G20" s="2">
        <v>16635.2</v>
      </c>
      <c r="H20" s="2">
        <f t="shared" si="3"/>
        <v>138.16485524670577</v>
      </c>
    </row>
    <row r="21" spans="2:8" x14ac:dyDescent="0.25">
      <c r="B21" s="16" t="s">
        <v>13</v>
      </c>
      <c r="C21" s="3">
        <v>227</v>
      </c>
      <c r="D21" s="2">
        <v>56.4</v>
      </c>
      <c r="E21" s="2">
        <v>56.4</v>
      </c>
      <c r="F21" s="2">
        <f t="shared" si="2"/>
        <v>100</v>
      </c>
      <c r="G21" s="2">
        <v>48.3</v>
      </c>
      <c r="H21" s="2">
        <f t="shared" si="3"/>
        <v>116.77018633540372</v>
      </c>
    </row>
    <row r="22" spans="2:8" ht="30" x14ac:dyDescent="0.25">
      <c r="B22" s="16" t="s">
        <v>14</v>
      </c>
      <c r="C22" s="3">
        <v>228</v>
      </c>
      <c r="D22" s="2">
        <v>188.1</v>
      </c>
      <c r="E22" s="2">
        <v>188.1</v>
      </c>
      <c r="F22" s="2">
        <f t="shared" si="2"/>
        <v>100</v>
      </c>
      <c r="G22" s="2">
        <v>85.7</v>
      </c>
      <c r="H22" s="2">
        <f t="shared" si="3"/>
        <v>219.48658109684948</v>
      </c>
    </row>
    <row r="23" spans="2:8" ht="33.75" customHeight="1" x14ac:dyDescent="0.25">
      <c r="B23" s="14" t="s">
        <v>15</v>
      </c>
      <c r="C23" s="15">
        <v>240</v>
      </c>
      <c r="D23" s="1">
        <f>D24+D25+D26+D27</f>
        <v>429099.5</v>
      </c>
      <c r="E23" s="1">
        <f>E24+E25+E26+E27</f>
        <v>427510.8</v>
      </c>
      <c r="F23" s="1">
        <f>E23*100/D23</f>
        <v>99.629759531297523</v>
      </c>
      <c r="G23" s="1">
        <f>G24+G25+G26+G27</f>
        <v>386873.10000000003</v>
      </c>
      <c r="H23" s="1">
        <f>E23/G23*100</f>
        <v>110.50414205588343</v>
      </c>
    </row>
    <row r="24" spans="2:8" ht="51" customHeight="1" x14ac:dyDescent="0.25">
      <c r="B24" s="16" t="s">
        <v>16</v>
      </c>
      <c r="C24" s="3">
        <v>241</v>
      </c>
      <c r="D24" s="2">
        <v>409254.5</v>
      </c>
      <c r="E24" s="2">
        <v>407909</v>
      </c>
      <c r="F24" s="2">
        <f t="shared" ref="F24:F27" si="4">E24/D24*100</f>
        <v>99.671231470881821</v>
      </c>
      <c r="G24" s="2">
        <v>373416.4</v>
      </c>
      <c r="H24" s="2">
        <f t="shared" ref="H24:H26" si="5">E24/G24*100</f>
        <v>109.23703404563912</v>
      </c>
    </row>
    <row r="25" spans="2:8" ht="62.25" customHeight="1" x14ac:dyDescent="0.25">
      <c r="B25" s="16" t="s">
        <v>17</v>
      </c>
      <c r="C25" s="3">
        <v>244</v>
      </c>
      <c r="D25" s="2">
        <v>6202.8</v>
      </c>
      <c r="E25" s="2">
        <v>5979.6</v>
      </c>
      <c r="F25" s="2">
        <f t="shared" si="4"/>
        <v>96.401625072547887</v>
      </c>
      <c r="G25" s="2">
        <v>2000</v>
      </c>
      <c r="H25" s="2">
        <f t="shared" si="5"/>
        <v>298.98</v>
      </c>
    </row>
    <row r="26" spans="2:8" ht="82.5" hidden="1" customHeight="1" x14ac:dyDescent="0.25">
      <c r="B26" s="16" t="s">
        <v>18</v>
      </c>
      <c r="C26" s="3">
        <v>245</v>
      </c>
      <c r="D26" s="2">
        <v>0</v>
      </c>
      <c r="E26" s="2">
        <v>0</v>
      </c>
      <c r="F26" s="2" t="e">
        <f t="shared" si="4"/>
        <v>#DIV/0!</v>
      </c>
      <c r="G26" s="2">
        <v>0</v>
      </c>
      <c r="H26" s="2" t="e">
        <f t="shared" si="5"/>
        <v>#DIV/0!</v>
      </c>
    </row>
    <row r="27" spans="2:8" ht="62.25" customHeight="1" x14ac:dyDescent="0.25">
      <c r="B27" s="16" t="s">
        <v>19</v>
      </c>
      <c r="C27" s="3">
        <v>246</v>
      </c>
      <c r="D27" s="2">
        <v>13642.2</v>
      </c>
      <c r="E27" s="2">
        <v>13622.2</v>
      </c>
      <c r="F27" s="2">
        <f t="shared" si="4"/>
        <v>99.853396079811176</v>
      </c>
      <c r="G27" s="2">
        <v>11456.7</v>
      </c>
      <c r="H27" s="2">
        <f>E27/G27*100</f>
        <v>118.90160342856144</v>
      </c>
    </row>
    <row r="28" spans="2:8" ht="33.75" customHeight="1" x14ac:dyDescent="0.25">
      <c r="B28" s="14" t="s">
        <v>20</v>
      </c>
      <c r="C28" s="15">
        <v>250</v>
      </c>
      <c r="D28" s="1">
        <f>D29</f>
        <v>180645.4</v>
      </c>
      <c r="E28" s="1">
        <f>E29</f>
        <v>178106.6</v>
      </c>
      <c r="F28" s="1">
        <f>E28*100/D28</f>
        <v>98.594594714285563</v>
      </c>
      <c r="G28" s="1">
        <f>G29</f>
        <v>131187.79999999999</v>
      </c>
      <c r="H28" s="1">
        <f>E28/G28*100</f>
        <v>135.76460616002404</v>
      </c>
    </row>
    <row r="29" spans="2:8" ht="48" customHeight="1" x14ac:dyDescent="0.25">
      <c r="B29" s="16" t="s">
        <v>21</v>
      </c>
      <c r="C29" s="3">
        <v>251</v>
      </c>
      <c r="D29" s="2">
        <v>180645.4</v>
      </c>
      <c r="E29" s="2">
        <v>178106.6</v>
      </c>
      <c r="F29" s="2">
        <f>E29/D29*100</f>
        <v>98.594594714285563</v>
      </c>
      <c r="G29" s="2">
        <v>131187.79999999999</v>
      </c>
      <c r="H29" s="2">
        <f>E29/G29*100</f>
        <v>135.76460616002404</v>
      </c>
    </row>
    <row r="30" spans="2:8" ht="21" customHeight="1" x14ac:dyDescent="0.25">
      <c r="B30" s="14" t="s">
        <v>22</v>
      </c>
      <c r="C30" s="15">
        <v>260</v>
      </c>
      <c r="D30" s="1">
        <f>D31+D32+D33</f>
        <v>12393.3</v>
      </c>
      <c r="E30" s="1">
        <f>E31+E32+E33</f>
        <v>11475.099999999999</v>
      </c>
      <c r="F30" s="1">
        <f>E30*100/D30</f>
        <v>92.591158125761481</v>
      </c>
      <c r="G30" s="1">
        <f>G31+G32+G33</f>
        <v>10281.9</v>
      </c>
      <c r="H30" s="1">
        <f>E30/G30*100</f>
        <v>111.60485902411033</v>
      </c>
    </row>
    <row r="31" spans="2:8" ht="33.75" customHeight="1" x14ac:dyDescent="0.25">
      <c r="B31" s="16" t="s">
        <v>23</v>
      </c>
      <c r="C31" s="3">
        <v>262</v>
      </c>
      <c r="D31" s="2">
        <v>11370.6</v>
      </c>
      <c r="E31" s="2">
        <v>10453.5</v>
      </c>
      <c r="F31" s="2">
        <f t="shared" ref="F31:F33" si="6">E31/D31*100</f>
        <v>91.934462561342414</v>
      </c>
      <c r="G31" s="2">
        <v>9667.9</v>
      </c>
      <c r="H31" s="2">
        <f t="shared" ref="H31:H33" si="7">E31/G31*100</f>
        <v>108.12585980409398</v>
      </c>
    </row>
    <row r="32" spans="2:8" ht="36.75" customHeight="1" x14ac:dyDescent="0.25">
      <c r="B32" s="16" t="s">
        <v>47</v>
      </c>
      <c r="C32" s="3">
        <v>263</v>
      </c>
      <c r="D32" s="2">
        <v>570.9</v>
      </c>
      <c r="E32" s="2">
        <v>569.79999999999995</v>
      </c>
      <c r="F32" s="2">
        <f t="shared" si="6"/>
        <v>99.807321772639696</v>
      </c>
      <c r="G32" s="2">
        <v>365</v>
      </c>
      <c r="H32" s="2" t="s">
        <v>48</v>
      </c>
    </row>
    <row r="33" spans="2:8" ht="36.75" customHeight="1" x14ac:dyDescent="0.25">
      <c r="B33" s="16" t="s">
        <v>24</v>
      </c>
      <c r="C33" s="3">
        <v>266</v>
      </c>
      <c r="D33" s="2">
        <v>451.8</v>
      </c>
      <c r="E33" s="2">
        <v>451.8</v>
      </c>
      <c r="F33" s="2">
        <f t="shared" si="6"/>
        <v>100</v>
      </c>
      <c r="G33" s="2">
        <v>249</v>
      </c>
      <c r="H33" s="2">
        <f t="shared" si="7"/>
        <v>181.44578313253012</v>
      </c>
    </row>
    <row r="34" spans="2:8" ht="46.5" customHeight="1" x14ac:dyDescent="0.25">
      <c r="B34" s="14" t="s">
        <v>25</v>
      </c>
      <c r="C34" s="15">
        <v>280</v>
      </c>
      <c r="D34" s="1">
        <f>D35+D36</f>
        <v>5091</v>
      </c>
      <c r="E34" s="1">
        <f>E35+E36</f>
        <v>5091</v>
      </c>
      <c r="F34" s="1">
        <f>E34*100/D34</f>
        <v>100</v>
      </c>
      <c r="G34" s="1">
        <f>G35+G36</f>
        <v>4381.8</v>
      </c>
      <c r="H34" s="1">
        <f>E34/G34*100</f>
        <v>116.18512939887718</v>
      </c>
    </row>
    <row r="35" spans="2:8" ht="63" customHeight="1" x14ac:dyDescent="0.25">
      <c r="B35" s="16" t="s">
        <v>26</v>
      </c>
      <c r="C35" s="3">
        <v>281</v>
      </c>
      <c r="D35" s="2">
        <v>4943</v>
      </c>
      <c r="E35" s="2">
        <v>4943</v>
      </c>
      <c r="F35" s="2">
        <f>E35/D35*100</f>
        <v>100</v>
      </c>
      <c r="G35" s="2">
        <v>4381.8</v>
      </c>
      <c r="H35" s="2">
        <f>E35/G35*100</f>
        <v>112.80752202291295</v>
      </c>
    </row>
    <row r="36" spans="2:8" ht="78" customHeight="1" x14ac:dyDescent="0.25">
      <c r="B36" s="16" t="s">
        <v>53</v>
      </c>
      <c r="C36" s="3">
        <v>286</v>
      </c>
      <c r="D36" s="2">
        <v>148</v>
      </c>
      <c r="E36" s="2">
        <v>148</v>
      </c>
      <c r="F36" s="2">
        <f>E36/D36*100</f>
        <v>100</v>
      </c>
      <c r="G36" s="2">
        <v>0</v>
      </c>
      <c r="H36" s="2" t="s">
        <v>48</v>
      </c>
    </row>
    <row r="37" spans="2:8" x14ac:dyDescent="0.25">
      <c r="B37" s="14" t="s">
        <v>27</v>
      </c>
      <c r="C37" s="15">
        <v>290</v>
      </c>
      <c r="D37" s="1">
        <f>D38+D39+D40+D41</f>
        <v>1233.3</v>
      </c>
      <c r="E37" s="1">
        <f>E38+E39+E40+E41</f>
        <v>1179.9000000000001</v>
      </c>
      <c r="F37" s="13">
        <f>E37*100/D37</f>
        <v>95.670153247385073</v>
      </c>
      <c r="G37" s="1">
        <f>G38+G39+G40+G41</f>
        <v>1092.4000000000001</v>
      </c>
      <c r="H37" s="13">
        <f>E37/G37*100</f>
        <v>108.00988648846577</v>
      </c>
    </row>
    <row r="38" spans="2:8" x14ac:dyDescent="0.25">
      <c r="B38" s="17" t="s">
        <v>28</v>
      </c>
      <c r="C38" s="3">
        <v>291</v>
      </c>
      <c r="D38" s="2">
        <v>607.9</v>
      </c>
      <c r="E38" s="2">
        <v>554.5</v>
      </c>
      <c r="F38" s="2">
        <f t="shared" ref="F38:F41" si="8">E38/D38*100</f>
        <v>91.215660470472116</v>
      </c>
      <c r="G38" s="2">
        <v>624.70000000000005</v>
      </c>
      <c r="H38" s="2">
        <f t="shared" ref="H38:H41" si="9">E38/G38*100</f>
        <v>88.762606050904424</v>
      </c>
    </row>
    <row r="39" spans="2:8" ht="21.75" customHeight="1" x14ac:dyDescent="0.25">
      <c r="B39" s="17" t="s">
        <v>29</v>
      </c>
      <c r="C39" s="3">
        <v>295</v>
      </c>
      <c r="D39" s="2">
        <v>30</v>
      </c>
      <c r="E39" s="2">
        <v>30</v>
      </c>
      <c r="F39" s="2">
        <f t="shared" si="8"/>
        <v>100</v>
      </c>
      <c r="G39" s="2">
        <v>94.6</v>
      </c>
      <c r="H39" s="2" t="s">
        <v>48</v>
      </c>
    </row>
    <row r="40" spans="2:8" ht="34.5" customHeight="1" x14ac:dyDescent="0.25">
      <c r="B40" s="17" t="s">
        <v>30</v>
      </c>
      <c r="C40" s="3">
        <v>296</v>
      </c>
      <c r="D40" s="2">
        <v>76</v>
      </c>
      <c r="E40" s="2">
        <v>76</v>
      </c>
      <c r="F40" s="2">
        <f t="shared" si="8"/>
        <v>100</v>
      </c>
      <c r="G40" s="2">
        <v>91.3</v>
      </c>
      <c r="H40" s="2">
        <f t="shared" si="9"/>
        <v>83.242059145673608</v>
      </c>
    </row>
    <row r="41" spans="2:8" ht="30" x14ac:dyDescent="0.25">
      <c r="B41" s="17" t="s">
        <v>31</v>
      </c>
      <c r="C41" s="3">
        <v>297</v>
      </c>
      <c r="D41" s="2">
        <v>519.4</v>
      </c>
      <c r="E41" s="2">
        <v>519.4</v>
      </c>
      <c r="F41" s="2">
        <f t="shared" si="8"/>
        <v>100</v>
      </c>
      <c r="G41" s="2">
        <v>281.8</v>
      </c>
      <c r="H41" s="2">
        <f t="shared" si="9"/>
        <v>184.31511710432932</v>
      </c>
    </row>
    <row r="42" spans="2:8" ht="36.75" customHeight="1" x14ac:dyDescent="0.25">
      <c r="B42" s="18" t="s">
        <v>32</v>
      </c>
      <c r="C42" s="12">
        <v>300</v>
      </c>
      <c r="D42" s="13">
        <f>D43+D44+D45</f>
        <v>19022.3</v>
      </c>
      <c r="E42" s="13">
        <f>E43+E44+E45</f>
        <v>18973.3</v>
      </c>
      <c r="F42" s="13">
        <f>E42*100/D42</f>
        <v>99.742407595296058</v>
      </c>
      <c r="G42" s="13">
        <f>G43+G44+G45</f>
        <v>20460.2</v>
      </c>
      <c r="H42" s="13">
        <f>E42/G42*100</f>
        <v>92.732720110262846</v>
      </c>
    </row>
    <row r="43" spans="2:8" ht="30" x14ac:dyDescent="0.25">
      <c r="B43" s="16" t="s">
        <v>33</v>
      </c>
      <c r="C43" s="3">
        <v>310</v>
      </c>
      <c r="D43" s="2">
        <v>9723.1</v>
      </c>
      <c r="E43" s="2">
        <v>9723.1</v>
      </c>
      <c r="F43" s="2">
        <f t="shared" ref="F43" si="10">E43/D43*100</f>
        <v>100</v>
      </c>
      <c r="G43" s="2">
        <v>11374.1</v>
      </c>
      <c r="H43" s="2">
        <f t="shared" ref="H43" si="11">E43/G43*100</f>
        <v>85.484565811800493</v>
      </c>
    </row>
    <row r="44" spans="2:8" ht="30" x14ac:dyDescent="0.25">
      <c r="B44" s="19" t="s">
        <v>43</v>
      </c>
      <c r="C44" s="3">
        <v>320</v>
      </c>
      <c r="D44" s="2">
        <v>0</v>
      </c>
      <c r="E44" s="2">
        <v>0</v>
      </c>
      <c r="F44" s="2" t="s">
        <v>48</v>
      </c>
      <c r="G44" s="2">
        <v>150</v>
      </c>
      <c r="H44" s="2" t="s">
        <v>48</v>
      </c>
    </row>
    <row r="45" spans="2:8" ht="28.5" x14ac:dyDescent="0.25">
      <c r="B45" s="14" t="s">
        <v>34</v>
      </c>
      <c r="C45" s="15">
        <v>340</v>
      </c>
      <c r="D45" s="1">
        <f>D46+D47+D48+D49+D50+D51+D52</f>
        <v>9299.1999999999989</v>
      </c>
      <c r="E45" s="1">
        <f>E46+E47+E48+E49+E50+E51+E52</f>
        <v>9250.1999999999989</v>
      </c>
      <c r="F45" s="1">
        <f>E45*100/D45</f>
        <v>99.473072952512041</v>
      </c>
      <c r="G45" s="1">
        <f>G46+G47+G48+G49+G50+G51+G52</f>
        <v>8936.1</v>
      </c>
      <c r="H45" s="1">
        <f>E45/G45*100</f>
        <v>103.51495618894147</v>
      </c>
    </row>
    <row r="46" spans="2:8" ht="30" x14ac:dyDescent="0.25">
      <c r="B46" s="16" t="s">
        <v>35</v>
      </c>
      <c r="C46" s="3">
        <v>342</v>
      </c>
      <c r="D46" s="2">
        <v>2414.1</v>
      </c>
      <c r="E46" s="2">
        <v>2371.5</v>
      </c>
      <c r="F46" s="2">
        <f t="shared" ref="F46:F52" si="12">E46/D46*100</f>
        <v>98.235367217596632</v>
      </c>
      <c r="G46" s="2">
        <v>1813.5</v>
      </c>
      <c r="H46" s="2">
        <f t="shared" ref="H46:H52" si="13">E46/G46*100</f>
        <v>130.76923076923077</v>
      </c>
    </row>
    <row r="47" spans="2:8" ht="33.75" customHeight="1" x14ac:dyDescent="0.25">
      <c r="B47" s="16" t="s">
        <v>36</v>
      </c>
      <c r="C47" s="3">
        <v>343</v>
      </c>
      <c r="D47" s="2">
        <v>3283.2</v>
      </c>
      <c r="E47" s="2">
        <v>3283.2</v>
      </c>
      <c r="F47" s="2">
        <f t="shared" si="12"/>
        <v>100</v>
      </c>
      <c r="G47" s="2">
        <v>3267.9</v>
      </c>
      <c r="H47" s="2">
        <f t="shared" si="13"/>
        <v>100.46819058110712</v>
      </c>
    </row>
    <row r="48" spans="2:8" ht="30" x14ac:dyDescent="0.25">
      <c r="B48" s="16" t="s">
        <v>37</v>
      </c>
      <c r="C48" s="3">
        <v>344</v>
      </c>
      <c r="D48" s="2">
        <v>270.89999999999998</v>
      </c>
      <c r="E48" s="2">
        <v>270.89999999999998</v>
      </c>
      <c r="F48" s="2">
        <f t="shared" si="12"/>
        <v>100</v>
      </c>
      <c r="G48" s="2">
        <v>181.5</v>
      </c>
      <c r="H48" s="2">
        <f t="shared" si="13"/>
        <v>149.25619834710741</v>
      </c>
    </row>
    <row r="49" spans="2:8" ht="30" x14ac:dyDescent="0.25">
      <c r="B49" s="16" t="s">
        <v>38</v>
      </c>
      <c r="C49" s="3">
        <v>345</v>
      </c>
      <c r="D49" s="2">
        <v>1027.0999999999999</v>
      </c>
      <c r="E49" s="2">
        <v>1024</v>
      </c>
      <c r="F49" s="2">
        <f t="shared" si="12"/>
        <v>99.698179339889009</v>
      </c>
      <c r="G49" s="2">
        <v>1179.0999999999999</v>
      </c>
      <c r="H49" s="2">
        <f t="shared" si="13"/>
        <v>86.845899414807917</v>
      </c>
    </row>
    <row r="50" spans="2:8" ht="31.5" customHeight="1" x14ac:dyDescent="0.25">
      <c r="B50" s="16" t="s">
        <v>39</v>
      </c>
      <c r="C50" s="3">
        <v>346</v>
      </c>
      <c r="D50" s="2">
        <v>1333.1</v>
      </c>
      <c r="E50" s="2">
        <v>1330.1</v>
      </c>
      <c r="F50" s="2">
        <f t="shared" si="12"/>
        <v>99.774960618108167</v>
      </c>
      <c r="G50" s="2">
        <v>1709.5</v>
      </c>
      <c r="H50" s="2">
        <f t="shared" si="13"/>
        <v>77.806376133372325</v>
      </c>
    </row>
    <row r="51" spans="2:8" ht="35.25" customHeight="1" x14ac:dyDescent="0.25">
      <c r="B51" s="16" t="s">
        <v>42</v>
      </c>
      <c r="C51" s="3">
        <v>347</v>
      </c>
      <c r="D51" s="2">
        <v>397.8</v>
      </c>
      <c r="E51" s="2">
        <v>397.7</v>
      </c>
      <c r="F51" s="2">
        <f t="shared" si="12"/>
        <v>99.974861739567615</v>
      </c>
      <c r="G51" s="2">
        <v>412.2</v>
      </c>
      <c r="H51" s="2">
        <f t="shared" si="13"/>
        <v>96.482290150412425</v>
      </c>
    </row>
    <row r="52" spans="2:8" ht="47.25" customHeight="1" x14ac:dyDescent="0.25">
      <c r="B52" s="16" t="s">
        <v>40</v>
      </c>
      <c r="C52" s="3">
        <v>349</v>
      </c>
      <c r="D52" s="2">
        <v>573</v>
      </c>
      <c r="E52" s="2">
        <v>572.79999999999995</v>
      </c>
      <c r="F52" s="2">
        <f t="shared" si="12"/>
        <v>99.965095986038392</v>
      </c>
      <c r="G52" s="2">
        <v>372.4</v>
      </c>
      <c r="H52" s="2">
        <f t="shared" si="13"/>
        <v>153.81310418904403</v>
      </c>
    </row>
    <row r="53" spans="2:8" x14ac:dyDescent="0.25">
      <c r="B53" s="14" t="s">
        <v>45</v>
      </c>
      <c r="C53" s="15"/>
      <c r="D53" s="1">
        <f>D42+D8</f>
        <v>844516.50000000023</v>
      </c>
      <c r="E53" s="1">
        <f>E42+E8</f>
        <v>786679</v>
      </c>
      <c r="F53" s="1">
        <f>E53*100/D53</f>
        <v>93.151406751673861</v>
      </c>
      <c r="G53" s="1">
        <f>G42+G8</f>
        <v>702295.5</v>
      </c>
      <c r="H53" s="1">
        <f>E53/G53*100</f>
        <v>112.01538383771504</v>
      </c>
    </row>
  </sheetData>
  <mergeCells count="8">
    <mergeCell ref="B3:H3"/>
    <mergeCell ref="B5:B7"/>
    <mergeCell ref="H5:H7"/>
    <mergeCell ref="C5:C7"/>
    <mergeCell ref="D5:D7"/>
    <mergeCell ref="E5:E7"/>
    <mergeCell ref="F5:F7"/>
    <mergeCell ref="G5:G7"/>
  </mergeCells>
  <pageMargins left="0.70866141732283472" right="0.31496062992125984" top="0.55118110236220474" bottom="0.55118110236220474" header="0.31496062992125984" footer="0.31496062992125984"/>
  <pageSetup paperSize="9" scale="86" fitToHeight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2023-03-31T04:12:32Z</dcterms:modified>
</cp:coreProperties>
</file>