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КОПТЕЛОВА\Работа с сайтом\на сайт\2022\Папка к таблице 1\Бюджет\2022\Проект бюджета на 2022-2024\решение с приложениями\"/>
    </mc:Choice>
  </mc:AlternateContent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расходов'!$10:$11</definedName>
    <definedName name="LAST_CELL" localSheetId="0">'Роспись расходов'!#REF!</definedName>
    <definedName name="_xlnm.Print_Area" localSheetId="0">'Роспись расходов'!$A$1:$F$809</definedName>
  </definedNames>
  <calcPr calcId="162913"/>
</workbook>
</file>

<file path=xl/calcChain.xml><?xml version="1.0" encoding="utf-8"?>
<calcChain xmlns="http://schemas.openxmlformats.org/spreadsheetml/2006/main">
  <c r="E517" i="1" l="1"/>
  <c r="E522" i="1"/>
  <c r="E521" i="1" s="1"/>
  <c r="E753" i="1" l="1"/>
  <c r="E765" i="1"/>
  <c r="E764" i="1"/>
  <c r="E721" i="1"/>
  <c r="E720" i="1" s="1"/>
  <c r="E519" i="1"/>
  <c r="E518" i="1" s="1"/>
  <c r="E467" i="1"/>
  <c r="E466" i="1" s="1"/>
  <c r="E464" i="1"/>
  <c r="E463" i="1" s="1"/>
  <c r="E461" i="1"/>
  <c r="E460" i="1" s="1"/>
  <c r="E450" i="1"/>
  <c r="E449" i="1" s="1"/>
  <c r="E442" i="1"/>
  <c r="E441" i="1" s="1"/>
  <c r="E440" i="1" s="1"/>
  <c r="E431" i="1"/>
  <c r="E429" i="1"/>
  <c r="E425" i="1"/>
  <c r="E424" i="1" s="1"/>
  <c r="E420" i="1"/>
  <c r="E418" i="1"/>
  <c r="K354" i="1"/>
  <c r="E224" i="1"/>
  <c r="E223" i="1" s="1"/>
  <c r="E222" i="1" s="1"/>
  <c r="E221" i="1" s="1"/>
  <c r="E220" i="1" s="1"/>
  <c r="E219" i="1" s="1"/>
  <c r="E218" i="1" s="1"/>
  <c r="E428" i="1" l="1"/>
  <c r="E423" i="1" s="1"/>
  <c r="E459" i="1"/>
  <c r="E458" i="1" s="1"/>
  <c r="E417" i="1"/>
  <c r="E416" i="1" s="1"/>
  <c r="E712" i="1"/>
  <c r="E437" i="1"/>
  <c r="E436" i="1" s="1"/>
  <c r="E435" i="1" s="1"/>
  <c r="E434" i="1" s="1"/>
  <c r="E354" i="1"/>
  <c r="E293" i="1"/>
  <c r="E291" i="1"/>
  <c r="E290" i="1"/>
  <c r="E289" i="1" s="1"/>
  <c r="E288" i="1" s="1"/>
  <c r="E287" i="1" s="1"/>
  <c r="E148" i="1"/>
  <c r="E147" i="1" s="1"/>
  <c r="E146" i="1" s="1"/>
  <c r="E145" i="1" s="1"/>
  <c r="E531" i="1"/>
  <c r="E528" i="1"/>
  <c r="E680" i="1"/>
  <c r="E734" i="1"/>
  <c r="E780" i="1" l="1"/>
  <c r="E742" i="1"/>
  <c r="E733" i="1"/>
  <c r="E732" i="1" s="1"/>
  <c r="E731" i="1" s="1"/>
  <c r="E645" i="1"/>
  <c r="E644" i="1" s="1"/>
  <c r="E643" i="1" s="1"/>
  <c r="E642" i="1"/>
  <c r="E640" i="1"/>
  <c r="E320" i="1" l="1"/>
  <c r="E323" i="1"/>
  <c r="E319" i="1" l="1"/>
  <c r="E751" i="1"/>
  <c r="E750" i="1" s="1"/>
  <c r="E684" i="1"/>
  <c r="E683" i="1" s="1"/>
  <c r="E555" i="1"/>
  <c r="E554" i="1" s="1"/>
  <c r="E553" i="1" s="1"/>
  <c r="E309" i="1"/>
  <c r="E308" i="1" s="1"/>
  <c r="E76" i="1"/>
  <c r="E483" i="1" l="1"/>
  <c r="E482" i="1" s="1"/>
  <c r="E230" i="1" l="1"/>
  <c r="E229" i="1" s="1"/>
  <c r="E228" i="1" s="1"/>
  <c r="E807" i="1"/>
  <c r="E806" i="1" s="1"/>
  <c r="E805" i="1" s="1"/>
  <c r="E804" i="1" s="1"/>
  <c r="E803" i="1" s="1"/>
  <c r="E801" i="1"/>
  <c r="E800" i="1" s="1"/>
  <c r="E799" i="1" s="1"/>
  <c r="E798" i="1" s="1"/>
  <c r="E796" i="1"/>
  <c r="E795" i="1" s="1"/>
  <c r="E794" i="1" s="1"/>
  <c r="E793" i="1" s="1"/>
  <c r="E792" i="1" s="1"/>
  <c r="E788" i="1"/>
  <c r="E787" i="1" s="1"/>
  <c r="E786" i="1" s="1"/>
  <c r="E785" i="1" s="1"/>
  <c r="E783" i="1"/>
  <c r="E782" i="1" s="1"/>
  <c r="E781" i="1" s="1"/>
  <c r="E779" i="1"/>
  <c r="E778" i="1" s="1"/>
  <c r="E777" i="1" s="1"/>
  <c r="E776" i="1" s="1"/>
  <c r="E775" i="1" s="1"/>
  <c r="E772" i="1"/>
  <c r="E771" i="1" s="1"/>
  <c r="E770" i="1" s="1"/>
  <c r="E768" i="1"/>
  <c r="E767" i="1" s="1"/>
  <c r="E762" i="1"/>
  <c r="E761" i="1" s="1"/>
  <c r="E759" i="1"/>
  <c r="E757" i="1"/>
  <c r="E755" i="1"/>
  <c r="E748" i="1"/>
  <c r="E747" i="1" s="1"/>
  <c r="E741" i="1"/>
  <c r="E740" i="1" s="1"/>
  <c r="E739" i="1" s="1"/>
  <c r="E738" i="1" s="1"/>
  <c r="E737" i="1" s="1"/>
  <c r="E736" i="1" s="1"/>
  <c r="E729" i="1"/>
  <c r="E728" i="1" s="1"/>
  <c r="E726" i="1"/>
  <c r="E725" i="1" s="1"/>
  <c r="E718" i="1"/>
  <c r="E717" i="1" s="1"/>
  <c r="E711" i="1"/>
  <c r="E710" i="1" s="1"/>
  <c r="E709" i="1" s="1"/>
  <c r="E707" i="1"/>
  <c r="E706" i="1" s="1"/>
  <c r="E705" i="1" s="1"/>
  <c r="E701" i="1"/>
  <c r="E700" i="1" s="1"/>
  <c r="E699" i="1" s="1"/>
  <c r="E698" i="1" s="1"/>
  <c r="E697" i="1" s="1"/>
  <c r="E693" i="1"/>
  <c r="E691" i="1"/>
  <c r="E689" i="1"/>
  <c r="E681" i="1"/>
  <c r="E679" i="1"/>
  <c r="E675" i="1"/>
  <c r="E674" i="1" s="1"/>
  <c r="E673" i="1" s="1"/>
  <c r="E672" i="1" s="1"/>
  <c r="E670" i="1"/>
  <c r="E669" i="1" s="1"/>
  <c r="E667" i="1"/>
  <c r="E665" i="1"/>
  <c r="E663" i="1"/>
  <c r="E658" i="1"/>
  <c r="E657" i="1" s="1"/>
  <c r="E656" i="1" s="1"/>
  <c r="E654" i="1"/>
  <c r="E653" i="1" s="1"/>
  <c r="E652" i="1" s="1"/>
  <c r="E651" i="1" s="1"/>
  <c r="E649" i="1"/>
  <c r="E648" i="1" s="1"/>
  <c r="E647" i="1" s="1"/>
  <c r="E641" i="1"/>
  <c r="E639" i="1"/>
  <c r="E631" i="1"/>
  <c r="E629" i="1"/>
  <c r="E627" i="1"/>
  <c r="E622" i="1"/>
  <c r="E620" i="1"/>
  <c r="E618" i="1"/>
  <c r="E615" i="1"/>
  <c r="E613" i="1"/>
  <c r="E609" i="1"/>
  <c r="E608" i="1" s="1"/>
  <c r="E607" i="1" s="1"/>
  <c r="E606" i="1" s="1"/>
  <c r="E603" i="1"/>
  <c r="E602" i="1" s="1"/>
  <c r="E601" i="1" s="1"/>
  <c r="E599" i="1"/>
  <c r="E598" i="1" s="1"/>
  <c r="E596" i="1"/>
  <c r="E595" i="1" s="1"/>
  <c r="E592" i="1"/>
  <c r="E591" i="1" s="1"/>
  <c r="E589" i="1"/>
  <c r="E588" i="1" s="1"/>
  <c r="E585" i="1"/>
  <c r="E583" i="1"/>
  <c r="E581" i="1"/>
  <c r="E576" i="1"/>
  <c r="E574" i="1"/>
  <c r="E570" i="1"/>
  <c r="E568" i="1"/>
  <c r="E561" i="1"/>
  <c r="E559" i="1"/>
  <c r="E551" i="1"/>
  <c r="E549" i="1"/>
  <c r="E544" i="1"/>
  <c r="E542" i="1"/>
  <c r="E535" i="1"/>
  <c r="E534" i="1" s="1"/>
  <c r="E533" i="1" s="1"/>
  <c r="E532" i="1" s="1"/>
  <c r="E530" i="1"/>
  <c r="E529" i="1" s="1"/>
  <c r="E527" i="1"/>
  <c r="E526" i="1" s="1"/>
  <c r="E515" i="1"/>
  <c r="E514" i="1" s="1"/>
  <c r="E513" i="1" s="1"/>
  <c r="E511" i="1"/>
  <c r="E510" i="1" s="1"/>
  <c r="E509" i="1" s="1"/>
  <c r="E508" i="1" s="1"/>
  <c r="E506" i="1"/>
  <c r="E505" i="1" s="1"/>
  <c r="E504" i="1" s="1"/>
  <c r="E502" i="1"/>
  <c r="E501" i="1" s="1"/>
  <c r="E499" i="1"/>
  <c r="E498" i="1" s="1"/>
  <c r="E492" i="1"/>
  <c r="E491" i="1" s="1"/>
  <c r="E489" i="1"/>
  <c r="E487" i="1"/>
  <c r="E479" i="1"/>
  <c r="E477" i="1"/>
  <c r="E472" i="1"/>
  <c r="E471" i="1" s="1"/>
  <c r="E470" i="1" s="1"/>
  <c r="E456" i="1"/>
  <c r="E455" i="1" s="1"/>
  <c r="E454" i="1" s="1"/>
  <c r="E453" i="1" s="1"/>
  <c r="E452" i="1" s="1"/>
  <c r="E446" i="1"/>
  <c r="E445" i="1" s="1"/>
  <c r="E413" i="1"/>
  <c r="E412" i="1" s="1"/>
  <c r="E409" i="1"/>
  <c r="E408" i="1" s="1"/>
  <c r="E406" i="1"/>
  <c r="E404" i="1"/>
  <c r="E402" i="1"/>
  <c r="E398" i="1"/>
  <c r="E396" i="1"/>
  <c r="E392" i="1"/>
  <c r="E391" i="1" s="1"/>
  <c r="E388" i="1"/>
  <c r="E386" i="1"/>
  <c r="E384" i="1"/>
  <c r="E377" i="1"/>
  <c r="E376" i="1" s="1"/>
  <c r="E375" i="1" s="1"/>
  <c r="E374" i="1" s="1"/>
  <c r="E372" i="1"/>
  <c r="E371" i="1" s="1"/>
  <c r="E369" i="1"/>
  <c r="E368" i="1" s="1"/>
  <c r="E366" i="1"/>
  <c r="E365" i="1" s="1"/>
  <c r="E358" i="1"/>
  <c r="E357" i="1" s="1"/>
  <c r="E356" i="1" s="1"/>
  <c r="E355" i="1" s="1"/>
  <c r="E353" i="1"/>
  <c r="E352" i="1" s="1"/>
  <c r="E351" i="1" s="1"/>
  <c r="E348" i="1"/>
  <c r="E347" i="1" s="1"/>
  <c r="E346" i="1" s="1"/>
  <c r="E344" i="1"/>
  <c r="E343" i="1" s="1"/>
  <c r="E342" i="1" s="1"/>
  <c r="E340" i="1"/>
  <c r="E339" i="1" s="1"/>
  <c r="E338" i="1" s="1"/>
  <c r="E337" i="1" s="1"/>
  <c r="E336" i="1" s="1"/>
  <c r="E333" i="1"/>
  <c r="E332" i="1" s="1"/>
  <c r="E331" i="1" s="1"/>
  <c r="E329" i="1"/>
  <c r="E328" i="1" s="1"/>
  <c r="E327" i="1" s="1"/>
  <c r="E326" i="1" s="1"/>
  <c r="E317" i="1"/>
  <c r="E316" i="1" s="1"/>
  <c r="E315" i="1" s="1"/>
  <c r="E314" i="1" s="1"/>
  <c r="E313" i="1" s="1"/>
  <c r="E306" i="1"/>
  <c r="E305" i="1" s="1"/>
  <c r="E303" i="1"/>
  <c r="E302" i="1" s="1"/>
  <c r="E298" i="1"/>
  <c r="E297" i="1" s="1"/>
  <c r="E296" i="1" s="1"/>
  <c r="E295" i="1" s="1"/>
  <c r="E286" i="1" s="1"/>
  <c r="E284" i="1"/>
  <c r="E283" i="1" s="1"/>
  <c r="E282" i="1" s="1"/>
  <c r="E281" i="1" s="1"/>
  <c r="E280" i="1" s="1"/>
  <c r="E278" i="1"/>
  <c r="E277" i="1" s="1"/>
  <c r="E276" i="1" s="1"/>
  <c r="E274" i="1"/>
  <c r="E273" i="1" s="1"/>
  <c r="E272" i="1" s="1"/>
  <c r="E270" i="1"/>
  <c r="E269" i="1" s="1"/>
  <c r="E267" i="1"/>
  <c r="E266" i="1" s="1"/>
  <c r="E263" i="1"/>
  <c r="E261" i="1"/>
  <c r="E258" i="1"/>
  <c r="E256" i="1"/>
  <c r="E252" i="1"/>
  <c r="E250" i="1"/>
  <c r="E247" i="1"/>
  <c r="E246" i="1" s="1"/>
  <c r="E240" i="1"/>
  <c r="E238" i="1"/>
  <c r="E216" i="1"/>
  <c r="E215" i="1" s="1"/>
  <c r="E213" i="1"/>
  <c r="E212" i="1" s="1"/>
  <c r="E210" i="1"/>
  <c r="E209" i="1" s="1"/>
  <c r="E206" i="1"/>
  <c r="E204" i="1"/>
  <c r="E200" i="1"/>
  <c r="E199" i="1" s="1"/>
  <c r="E198" i="1" s="1"/>
  <c r="E196" i="1"/>
  <c r="E195" i="1" s="1"/>
  <c r="E194" i="1" s="1"/>
  <c r="E192" i="1"/>
  <c r="E191" i="1" s="1"/>
  <c r="E190" i="1" s="1"/>
  <c r="E187" i="1"/>
  <c r="E186" i="1" s="1"/>
  <c r="E184" i="1"/>
  <c r="E183" i="1" s="1"/>
  <c r="E179" i="1"/>
  <c r="E177" i="1"/>
  <c r="E172" i="1"/>
  <c r="E170" i="1"/>
  <c r="E167" i="1"/>
  <c r="E165" i="1"/>
  <c r="E162" i="1"/>
  <c r="E160" i="1"/>
  <c r="E157" i="1"/>
  <c r="E155" i="1"/>
  <c r="E143" i="1"/>
  <c r="E141" i="1"/>
  <c r="E139" i="1"/>
  <c r="E134" i="1"/>
  <c r="E132" i="1"/>
  <c r="E129" i="1"/>
  <c r="E127" i="1"/>
  <c r="E124" i="1"/>
  <c r="E122" i="1"/>
  <c r="E119" i="1"/>
  <c r="E117" i="1"/>
  <c r="E113" i="1"/>
  <c r="E111" i="1"/>
  <c r="E107" i="1"/>
  <c r="E105" i="1"/>
  <c r="E102" i="1"/>
  <c r="E100" i="1"/>
  <c r="E97" i="1"/>
  <c r="E95" i="1"/>
  <c r="E92" i="1"/>
  <c r="E90" i="1"/>
  <c r="E86" i="1"/>
  <c r="E84" i="1"/>
  <c r="E70" i="1"/>
  <c r="E68" i="1"/>
  <c r="E62" i="1"/>
  <c r="E60" i="1"/>
  <c r="E54" i="1"/>
  <c r="E52" i="1"/>
  <c r="E46" i="1"/>
  <c r="E44" i="1"/>
  <c r="E38" i="1"/>
  <c r="E36" i="1"/>
  <c r="E27" i="1"/>
  <c r="E24" i="1"/>
  <c r="E23" i="1" s="1"/>
  <c r="E18" i="1"/>
  <c r="E17" i="1" s="1"/>
  <c r="E16" i="1" s="1"/>
  <c r="E15" i="1" s="1"/>
  <c r="E14" i="1" s="1"/>
  <c r="E716" i="1" l="1"/>
  <c r="E715" i="1" s="1"/>
  <c r="E312" i="1"/>
  <c r="E746" i="1"/>
  <c r="E745" i="1" s="1"/>
  <c r="E744" i="1" s="1"/>
  <c r="E301" i="1"/>
  <c r="E300" i="1" s="1"/>
  <c r="E476" i="1"/>
  <c r="E475" i="1" s="1"/>
  <c r="E469" i="1" s="1"/>
  <c r="E567" i="1"/>
  <c r="E566" i="1" s="1"/>
  <c r="E774" i="1"/>
  <c r="E67" i="1"/>
  <c r="E66" i="1" s="1"/>
  <c r="E65" i="1" s="1"/>
  <c r="E64" i="1" s="1"/>
  <c r="E104" i="1"/>
  <c r="E486" i="1"/>
  <c r="E485" i="1" s="1"/>
  <c r="E182" i="1"/>
  <c r="E181" i="1" s="1"/>
  <c r="E203" i="1"/>
  <c r="E202" i="1" s="1"/>
  <c r="E444" i="1"/>
  <c r="E439" i="1" s="1"/>
  <c r="E169" i="1"/>
  <c r="E678" i="1"/>
  <c r="E677" i="1" s="1"/>
  <c r="E573" i="1"/>
  <c r="E572" i="1" s="1"/>
  <c r="E724" i="1"/>
  <c r="E723" i="1" s="1"/>
  <c r="E164" i="1"/>
  <c r="E176" i="1"/>
  <c r="E175" i="1" s="1"/>
  <c r="E174" i="1" s="1"/>
  <c r="E208" i="1"/>
  <c r="E189" i="1" s="1"/>
  <c r="E43" i="1"/>
  <c r="E42" i="1" s="1"/>
  <c r="E41" i="1" s="1"/>
  <c r="E40" i="1" s="1"/>
  <c r="E75" i="1"/>
  <c r="E74" i="1" s="1"/>
  <c r="E73" i="1" s="1"/>
  <c r="E72" i="1" s="1"/>
  <c r="E89" i="1"/>
  <c r="E99" i="1"/>
  <c r="E121" i="1"/>
  <c r="E131" i="1"/>
  <c r="E612" i="1"/>
  <c r="E791" i="1"/>
  <c r="E790" i="1" s="1"/>
  <c r="E227" i="1"/>
  <c r="E226" i="1" s="1"/>
  <c r="E116" i="1"/>
  <c r="E255" i="1"/>
  <c r="E35" i="1"/>
  <c r="E34" i="1" s="1"/>
  <c r="E33" i="1" s="1"/>
  <c r="E32" i="1" s="1"/>
  <c r="E237" i="1"/>
  <c r="E236" i="1" s="1"/>
  <c r="E235" i="1" s="1"/>
  <c r="E234" i="1" s="1"/>
  <c r="E233" i="1" s="1"/>
  <c r="E249" i="1"/>
  <c r="E245" i="1" s="1"/>
  <c r="E110" i="1"/>
  <c r="E109" i="1" s="1"/>
  <c r="E497" i="1"/>
  <c r="E496" i="1" s="1"/>
  <c r="E495" i="1" s="1"/>
  <c r="E26" i="1"/>
  <c r="E22" i="1" s="1"/>
  <c r="E21" i="1" s="1"/>
  <c r="E20" i="1" s="1"/>
  <c r="E59" i="1"/>
  <c r="E58" i="1" s="1"/>
  <c r="E57" i="1" s="1"/>
  <c r="E56" i="1" s="1"/>
  <c r="E94" i="1"/>
  <c r="E265" i="1"/>
  <c r="E335" i="1"/>
  <c r="E395" i="1"/>
  <c r="E541" i="1"/>
  <c r="E540" i="1" s="1"/>
  <c r="E539" i="1" s="1"/>
  <c r="E538" i="1" s="1"/>
  <c r="E558" i="1"/>
  <c r="E557" i="1" s="1"/>
  <c r="E638" i="1"/>
  <c r="E637" i="1" s="1"/>
  <c r="E704" i="1"/>
  <c r="E703" i="1" s="1"/>
  <c r="E696" i="1" s="1"/>
  <c r="E350" i="1"/>
  <c r="E401" i="1"/>
  <c r="E525" i="1"/>
  <c r="E524" i="1" s="1"/>
  <c r="E580" i="1"/>
  <c r="E579" i="1" s="1"/>
  <c r="E578" i="1" s="1"/>
  <c r="E594" i="1"/>
  <c r="E154" i="1"/>
  <c r="E364" i="1"/>
  <c r="E363" i="1" s="1"/>
  <c r="E362" i="1" s="1"/>
  <c r="E361" i="1" s="1"/>
  <c r="E548" i="1"/>
  <c r="E547" i="1" s="1"/>
  <c r="E51" i="1"/>
  <c r="E50" i="1" s="1"/>
  <c r="E49" i="1" s="1"/>
  <c r="E48" i="1" s="1"/>
  <c r="E83" i="1"/>
  <c r="E82" i="1" s="1"/>
  <c r="E126" i="1"/>
  <c r="E138" i="1"/>
  <c r="E137" i="1" s="1"/>
  <c r="E136" i="1" s="1"/>
  <c r="E159" i="1"/>
  <c r="E260" i="1"/>
  <c r="E587" i="1"/>
  <c r="E617" i="1"/>
  <c r="E626" i="1"/>
  <c r="E625" i="1" s="1"/>
  <c r="E624" i="1" s="1"/>
  <c r="E754" i="1"/>
  <c r="E662" i="1"/>
  <c r="E661" i="1" s="1"/>
  <c r="E688" i="1"/>
  <c r="E687" i="1" s="1"/>
  <c r="E686" i="1" s="1"/>
  <c r="E383" i="1"/>
  <c r="E714" i="1" l="1"/>
  <c r="E713" i="1" s="1"/>
  <c r="E636" i="1"/>
  <c r="E635" i="1" s="1"/>
  <c r="E634" i="1" s="1"/>
  <c r="E743" i="1"/>
  <c r="E735" i="1" s="1"/>
  <c r="E537" i="1"/>
  <c r="E565" i="1"/>
  <c r="E564" i="1" s="1"/>
  <c r="E611" i="1"/>
  <c r="E254" i="1"/>
  <c r="E244" i="1" s="1"/>
  <c r="E243" i="1" s="1"/>
  <c r="E242" i="1" s="1"/>
  <c r="E232" i="1" s="1"/>
  <c r="E494" i="1"/>
  <c r="E88" i="1"/>
  <c r="E115" i="1"/>
  <c r="E153" i="1"/>
  <c r="E152" i="1" s="1"/>
  <c r="E151" i="1" s="1"/>
  <c r="E150" i="1" s="1"/>
  <c r="E695" i="1"/>
  <c r="E382" i="1"/>
  <c r="E311" i="1"/>
  <c r="E660" i="1"/>
  <c r="E381" i="1" l="1"/>
  <c r="E380" i="1" s="1"/>
  <c r="E379" i="1" s="1"/>
  <c r="E633" i="1"/>
  <c r="E81" i="1"/>
  <c r="E80" i="1" s="1"/>
  <c r="E31" i="1" s="1"/>
  <c r="E13" i="1" s="1"/>
  <c r="E563" i="1"/>
  <c r="E360" i="1" l="1"/>
  <c r="E12" i="1" s="1"/>
</calcChain>
</file>

<file path=xl/sharedStrings.xml><?xml version="1.0" encoding="utf-8"?>
<sst xmlns="http://schemas.openxmlformats.org/spreadsheetml/2006/main" count="4668" uniqueCount="610">
  <si>
    <t>ВСЕГО:</t>
  </si>
  <si>
    <t/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</si>
  <si>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</si>
  <si>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</si>
  <si>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</si>
  <si>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</si>
  <si>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</si>
  <si>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</si>
  <si>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</si>
  <si>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</si>
  <si>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</si>
  <si>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>0103</t>
  </si>
  <si>
    <t>0020400000</t>
  </si>
  <si>
    <t>200</t>
  </si>
  <si>
    <t>Закупка товаров, работ и услуг для обеспечения государственных (муниципальных) нужд</t>
  </si>
  <si>
    <t>240</t>
  </si>
  <si>
    <t>Иные закупки товаров, работ и услуг для обеспечения государственных (муниципальных) нужд</t>
  </si>
  <si>
    <t>Председатель представительного органа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</si>
  <si>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</si>
  <si>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</si>
  <si>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800</t>
  </si>
  <si>
    <t>Иные бюджетные ассигнования</t>
  </si>
  <si>
    <t>850</t>
  </si>
  <si>
    <t>Уплата налогов, сборов и иных платежей</t>
  </si>
  <si>
    <t>0300000000</t>
  </si>
  <si>
    <t>0320000000</t>
  </si>
  <si>
    <t>Подпрограмма "Развитие сферы общераспространенных полезных ископаемых"</t>
  </si>
  <si>
    <t>0326000000</t>
  </si>
  <si>
    <t>Ведомственная целевая программа "Организация предоставления, переоформления и изъятия горных отводов для разработки месторождений и проявлений общераспространенных полезных ископаемых"</t>
  </si>
  <si>
    <t>0326040100</t>
  </si>
  <si>
    <t>Ведомственная целевая программа "Реализация в муниципальных образованиях Томской области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маршрутам"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</si>
  <si>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</si>
  <si>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1000000000</t>
  </si>
  <si>
    <t>Государственная программа "Развитие культуры и туризма в Томской области"</t>
  </si>
  <si>
    <t>1010000000</t>
  </si>
  <si>
    <t>Подпрограмма "Развитие культуры и архивного дела в Томской области"</t>
  </si>
  <si>
    <t>1016300000</t>
  </si>
  <si>
    <t>Ведомственная целевая программа "Обеспечение предоставления архивных услуг архивными учреждениями Томской области"</t>
  </si>
  <si>
    <t>1016340640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</si>
  <si>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</si>
  <si>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Ведомственная целевая программа "Организация работы по профилактике семейного неблагополучия"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</si>
  <si>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</si>
  <si>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1300000000</t>
  </si>
  <si>
    <t>Подпрограмма "Оказание государственной поддержки по улучшению жилищных условий отдельных категорий граждан"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</si>
  <si>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</si>
  <si>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2300000000</t>
  </si>
  <si>
    <t>Ведомственная целевая программа "Государственная поддержка развития местного самоуправления в Томской области"</t>
  </si>
  <si>
    <t>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</si>
  <si>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</si>
  <si>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</si>
  <si>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</si>
  <si>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</si>
  <si>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Резервный фонд непредвиденных расходов Администрации Чаинского района</t>
  </si>
  <si>
    <t>870</t>
  </si>
  <si>
    <t>Резервные средства</t>
  </si>
  <si>
    <t>Резервный фонд Администрации Чаинского района по предупреждению чрезвычайных ситуаций, ликвидации последствий стихийных бедствий и других чрезвычайных ситуаций</t>
  </si>
  <si>
    <t>0113</t>
  </si>
  <si>
    <t>Другие общегосударственные вопросы</t>
  </si>
  <si>
    <t>110</t>
  </si>
  <si>
    <t>Расходы на выплаты персоналу казенных учреждений</t>
  </si>
  <si>
    <t>0400</t>
  </si>
  <si>
    <t>Национальная экономика</t>
  </si>
  <si>
    <t>0401</t>
  </si>
  <si>
    <t>Общеэкономические вопросы</t>
  </si>
  <si>
    <t>0500000000</t>
  </si>
  <si>
    <t>Государственная программа "Развитие рынка труда в Томской области"</t>
  </si>
  <si>
    <t>0520000000</t>
  </si>
  <si>
    <t>0526200000</t>
  </si>
  <si>
    <t>Ведомственная целевая программа "Содействие развитию социального партнерства, улучшению условий и охраны труда в Томской области"</t>
  </si>
  <si>
    <t>0405</t>
  </si>
  <si>
    <t>Сельское хозяйство и рыболовство</t>
  </si>
  <si>
    <t>0600000000</t>
  </si>
  <si>
    <t>Государственная программа "Развитие сельского хозяйства и регулируемых рынков в Томской области"</t>
  </si>
  <si>
    <t>0610000000</t>
  </si>
  <si>
    <t>Подпрограмма "Развитие сельскохозяйственного производства в Томской области"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</si>
  <si>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</si>
  <si>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</si>
  <si>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0618200000</t>
  </si>
  <si>
    <t>Основное мероприятие "Поддержка малых форм хозяйствования"</t>
  </si>
  <si>
    <t>0618240200</t>
  </si>
  <si>
    <t>Поддержка малых форм хозяйствования</t>
  </si>
  <si>
    <t>0618240210</t>
  </si>
  <si>
    <t>Осуществление отдельных государственных полномочий по поддержке сельскохозяйственного производства, в том числе на осуществление управленческих функций органами местного самоуправления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</si>
  <si>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</si>
  <si>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</si>
  <si>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</si>
  <si>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</si>
  <si>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</si>
  <si>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</si>
  <si>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</si>
  <si>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</si>
  <si>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1340000000</t>
  </si>
  <si>
    <t>Подпрограмма "Обеспечение доступности и комфортности жилища, формирование качественной жилой среды"</t>
  </si>
  <si>
    <t>500</t>
  </si>
  <si>
    <t>Межбюджетные трансферты</t>
  </si>
  <si>
    <t>540</t>
  </si>
  <si>
    <t>Иные межбюджетные трансферты</t>
  </si>
  <si>
    <t>0502</t>
  </si>
  <si>
    <t>Коммунальное хозяйство</t>
  </si>
  <si>
    <t>0700</t>
  </si>
  <si>
    <t>Образование</t>
  </si>
  <si>
    <t>0701</t>
  </si>
  <si>
    <t>Дошкольное образование</t>
  </si>
  <si>
    <t>0900000000</t>
  </si>
  <si>
    <t>Государственная программа "Развитие образования в Томской области"</t>
  </si>
  <si>
    <t>0910000000</t>
  </si>
  <si>
    <t>Подпрограмма "Развитие дошкольного, общего и дополнительного образования в Томской области"</t>
  </si>
  <si>
    <t>0916000000</t>
  </si>
  <si>
    <t>Ведомственная целевая программа "Обеспечение государственных гарантий реализации прав на получение общедоступного, бесплатного и качественного дошкольного, начального общего, основного общего, среднего общего образования, содействие развитию дошкольного, начального общего, основного общего, среднего общего образования и форм предоставления услуг по присмотру и уходу за детьми дошкольного возраста"</t>
  </si>
  <si>
    <t>0916040370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</si>
  <si>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</si>
  <si>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600</t>
  </si>
  <si>
    <t>Предоставление субсидий бюджетным, автономным учреждениям и иным некоммерческим организациям</t>
  </si>
  <si>
    <t>610</t>
  </si>
  <si>
    <t>Субсидии бюджетным учреждениям</t>
  </si>
  <si>
    <t>0916040380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</si>
  <si>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</si>
  <si>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0702</t>
  </si>
  <si>
    <t>Общее образование</t>
  </si>
  <si>
    <t>0916040400</t>
  </si>
  <si>
    <t>Стимулирующие выплаты в муниципальных организациях дополнительного образования Томской области</t>
  </si>
  <si>
    <t>620</t>
  </si>
  <si>
    <t>Субсидии автономным учреждениям</t>
  </si>
  <si>
    <t>Организация предоставления общедоступного и бесплатного начального общего, основного общего, среднего общего образования по основным общеобразовательным программам в части обеспечения расходов на содержание зданий, оплаты коммунальных услуг и прочих расходов, не связанных с обеспечением реализации основных общеобразовательных программ, за исключением расходов на капитальный ремонт, в муниципальных общеобразовательных организациях, осуществляющих образовательную деятельность только по адаптированным основным общеобразовательным программам, и муниципальных санаторных общеобразовательных организациях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</si>
  <si>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</si>
  <si>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</si>
  <si>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Ведомственная целевая программа "Организация работы по развитию форм жизнеустройства детей-сирот и детей, оставшихся без попечения родителей"</t>
  </si>
  <si>
    <t>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</si>
  <si>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300</t>
  </si>
  <si>
    <t>Социальное обеспечение и иные выплаты населению</t>
  </si>
  <si>
    <t>0707</t>
  </si>
  <si>
    <t>Молодежная политика и оздоровление детей</t>
  </si>
  <si>
    <t>Основное мероприятие "Повышение качества услуг в сфере отдыха и оздоровления детей"</t>
  </si>
  <si>
    <t>Организация отдыха детей в каникулярное время</t>
  </si>
  <si>
    <t>320</t>
  </si>
  <si>
    <t>Социальные выплаты гражданам, кроме публичных нормативных социальных выплат</t>
  </si>
  <si>
    <t>Обеспечение софинансирования расходов на организацию отдыха детей в каникулярное время</t>
  </si>
  <si>
    <t>0709</t>
  </si>
  <si>
    <t>Другие вопросы в области образования</t>
  </si>
  <si>
    <t>1100000000</t>
  </si>
  <si>
    <t>Государственная программа "Социальная поддержка населения Томской области"</t>
  </si>
  <si>
    <t>1110000000</t>
  </si>
  <si>
    <t>1116000000</t>
  </si>
  <si>
    <t>Ведомственная целевая программа "Исполнение принятых обязательств по социальной поддержке отдельных категорий граждан за счет средств областного бюджета"</t>
  </si>
  <si>
    <t>1116040700</t>
  </si>
  <si>
    <t>Основное мероприятие "Предоставление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помещений"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</si>
  <si>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</si>
  <si>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0800</t>
  </si>
  <si>
    <t>Культура, кинематография</t>
  </si>
  <si>
    <t>0801</t>
  </si>
  <si>
    <t>Культура</t>
  </si>
  <si>
    <t>1016400000</t>
  </si>
  <si>
    <t>Ведомственная целевая программа "Развитие профессионального искусства и народного творчества"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</si>
  <si>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</si>
  <si>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0804</t>
  </si>
  <si>
    <t>Другие вопросы в области культуры, кинематографии</t>
  </si>
  <si>
    <t>1000</t>
  </si>
  <si>
    <t>Социальная политика</t>
  </si>
  <si>
    <t>1003</t>
  </si>
  <si>
    <t>Социальное обеспечение населения</t>
  </si>
  <si>
    <t>1116040710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</si>
  <si>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</si>
  <si>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1004</t>
  </si>
  <si>
    <t>Охрана семьи и детства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</si>
  <si>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</si>
  <si>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</si>
  <si>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530</t>
  </si>
  <si>
    <t>Субвенции</t>
  </si>
  <si>
    <t>1100</t>
  </si>
  <si>
    <t>Физическая культура и спорт</t>
  </si>
  <si>
    <t>0800000000</t>
  </si>
  <si>
    <t>Государственная программа "Развитие молодежной политики, физической культуры и спорта в Томской области"</t>
  </si>
  <si>
    <t>1102</t>
  </si>
  <si>
    <t>Массовый спорт</t>
  </si>
  <si>
    <t>1103</t>
  </si>
  <si>
    <t>Спорт высших достижений</t>
  </si>
  <si>
    <t>Обеспечение софинансирования расходов на участие спортивной сборной команды Чаинского района в официальных, региональных спортивных, физкультурных мероприятиях, проводимых на территории Томской области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</si>
  <si>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</si>
  <si>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</si>
  <si>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</si>
  <si>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</si>
  <si>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2100000000</t>
  </si>
  <si>
    <t>Государственная программа "Эффективное управление региональными финансами, государственными закупками и совершенствование межбюджетных отношений в Томской области"</t>
  </si>
  <si>
    <t>2120000000</t>
  </si>
  <si>
    <t>Подпрограмма "Совершенствование межбюджетных отношений в Томской области"</t>
  </si>
  <si>
    <t>2126500000</t>
  </si>
  <si>
    <t>Ведомственная целевая программа "Создание условий для обеспечения равных финансовых возможностей муниципальных образований по решению вопросов местного значения"</t>
  </si>
  <si>
    <t>2126540М70</t>
  </si>
  <si>
    <t>Осуществление отдельных государственных полномочий по расчету и предоставлению дотаций бюджетам городских, сельских поселений Томской области за счет средств областного бюджета</t>
  </si>
  <si>
    <t>510</t>
  </si>
  <si>
    <t>Дотации</t>
  </si>
  <si>
    <t>1403</t>
  </si>
  <si>
    <t>Прочие межбюджетные трансферты общего характера</t>
  </si>
  <si>
    <t xml:space="preserve">Наименование </t>
  </si>
  <si>
    <t>РзПр</t>
  </si>
  <si>
    <t>Целевая статья</t>
  </si>
  <si>
    <t>Вид расходов</t>
  </si>
  <si>
    <t>Сумма, тыс.руб.</t>
  </si>
  <si>
    <t>0703</t>
  </si>
  <si>
    <t>Дополнительное образование детей</t>
  </si>
  <si>
    <t>Транспорт</t>
  </si>
  <si>
    <t>0408</t>
  </si>
  <si>
    <t>Подпрограмма "Баланс экономических интересов потребителей и поставщиков на регулируемых рынках товаров и услуг"</t>
  </si>
  <si>
    <t>0503</t>
  </si>
  <si>
    <t>Благоустройство</t>
  </si>
  <si>
    <t>Обеспечение софинансирования расходов, не связанных с обеспечением реализации основных общеобразовательных программ в муниципальных общеобразовательных организациях, осуществляющих образовательную деятельность только по адаптированным основным общеобразовательным программам</t>
  </si>
  <si>
    <t>Ведомственная целевая программа "Создание условий для обеспечения населения Чаинского района библиотечными услугами"</t>
  </si>
  <si>
    <t>Ведомственная целевая программа "Создание условий для получения детьми дополнительного образования художественно-эстетической направленности в Чаинском районе"</t>
  </si>
  <si>
    <t>Ведомственная целевая программа "Создание условий для обеспечения равных финансовых возможностей сельских поселений по решению вопросов местного значения"</t>
  </si>
  <si>
    <t>0916040480</t>
  </si>
  <si>
    <t>Профессиональная подготовка, переподготовка и повышение квалификации</t>
  </si>
  <si>
    <t>0705</t>
  </si>
  <si>
    <t>1016440660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</si>
  <si>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"Город Томск", муниципального образования "Городской округ закрытое административно-территориальное образование Северск Томской области"</t>
  </si>
  <si>
    <t>Государственная программа "Улучшение инвестиционного климата и развитие экспорта Томской области"</t>
  </si>
  <si>
    <t>0100000000</t>
  </si>
  <si>
    <t>0140000000</t>
  </si>
  <si>
    <t>0146200000</t>
  </si>
  <si>
    <t>0146240450</t>
  </si>
  <si>
    <t>Государственная программа "Развитие предпринимательства и повышение эффективности государственного управления социально-экономическим развитием Томской области"</t>
  </si>
  <si>
    <t>Осуществление отдельных государственных полномочий по подготовке и оформлению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</t>
  </si>
  <si>
    <t>Подпрограмма "Обеспечение государственной поддержки семей, имеющих детей"</t>
  </si>
  <si>
    <t>1140000000</t>
  </si>
  <si>
    <t>1146600000</t>
  </si>
  <si>
    <t>1146640730</t>
  </si>
  <si>
    <t>Государственная программа "Жилье и городская среда Томской области"</t>
  </si>
  <si>
    <t>Основное мероприятие "Осуществление мероприятий в рамках реализации основного мероприятия "Выполнение государственных обязательств по обеспечению жильем категорий граждан, установленных федеральным законодательством"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</si>
  <si>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>1310000000</t>
  </si>
  <si>
    <t>1318100000</t>
  </si>
  <si>
    <t>1318140800</t>
  </si>
  <si>
    <t>Государственная программа "Повышение эффективности регионального и муниципального управления в Томской области"</t>
  </si>
  <si>
    <t>Подпрограмма "Развитие местного самоуправления в Томской области"</t>
  </si>
  <si>
    <t>0526240040</t>
  </si>
  <si>
    <t>Подпрограмма "Развитие социального партнерства, улучшение условий и охраны труда в Томской области"</t>
  </si>
  <si>
    <t>Осуществление отдельных государственных полномочий по регистрации коллективных договоров</t>
  </si>
  <si>
    <t>0617000000</t>
  </si>
  <si>
    <t>0617040160</t>
  </si>
  <si>
    <t>0617040170</t>
  </si>
  <si>
    <t>Ведомственная целевая программа "Защита животных от болезней, защита населения от болезней, общих для человека и животных"</t>
  </si>
  <si>
    <t>Осуществление отдельных государственных полномочий по регулированию численности безнадзорных животных (проведение мероприятий)</t>
  </si>
  <si>
    <t>Осуществление отдельных государственных полномочий по регулированию численности безнадзорных животных (осуществление управленческих функций органами местного самоуправления)</t>
  </si>
  <si>
    <t>Проведение кадастровых работ по оформлению земельных участков в собственность муниципальных образований</t>
  </si>
  <si>
    <t>Ведомственная целевая программа "Обеспечение получения дошкольного, начального общего, основного общего, среднего общего образования, создание условий для дополнительного образования детей, содействие развитию системы общего образования и дополнительного образования детей, в том числе кадрового потенциала"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</si>
  <si>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</si>
  <si>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0916040420</t>
  </si>
  <si>
    <t>Частичная оплата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</t>
  </si>
  <si>
    <t>0916040440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</si>
  <si>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</si>
  <si>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0916040470</t>
  </si>
  <si>
    <t>0916040520</t>
  </si>
  <si>
    <t>0916040530</t>
  </si>
  <si>
    <t>1146800000</t>
  </si>
  <si>
    <t>1146840740</t>
  </si>
  <si>
    <t>1149200000</t>
  </si>
  <si>
    <t>1149240790</t>
  </si>
  <si>
    <t>Подпрограмма "Обеспечение мер социальной поддержки отдельных категорий граждан"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</si>
  <si>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совершеннолетних граждан</t>
  </si>
  <si>
    <t>1118900000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</si>
  <si>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несовершеннолетних граждан</t>
  </si>
  <si>
    <t>1146840780</t>
  </si>
  <si>
    <t>Государственная программа "Комплексное развитие сельских территорий Томской области"</t>
  </si>
  <si>
    <t>2700000000</t>
  </si>
  <si>
    <t>Подпрограмма "Создание условий комплексного развития сельских территорий"</t>
  </si>
  <si>
    <t>2710000000</t>
  </si>
  <si>
    <t>Основное мероприятие "Развитие жилищного строительства на сельских территориях и повышение уровня благоустройства домовладений"</t>
  </si>
  <si>
    <t>2719200000</t>
  </si>
  <si>
    <t>Обеспечение устойчивого развития сельских территорий</t>
  </si>
  <si>
    <t>2719245760</t>
  </si>
  <si>
    <t>1146840760</t>
  </si>
  <si>
    <t>1146840770</t>
  </si>
  <si>
    <t>Физическая культура</t>
  </si>
  <si>
    <t>1101</t>
  </si>
  <si>
    <t>Проектная часть государственной программы</t>
  </si>
  <si>
    <t>08W0000000</t>
  </si>
  <si>
    <t>Региональный проект "Спорт - норма жизни"</t>
  </si>
  <si>
    <t>08WP500000</t>
  </si>
  <si>
    <t>Обеспечение условий для развития физической культуры и массового спорта</t>
  </si>
  <si>
    <t>08WP540008</t>
  </si>
  <si>
    <t>08WP540006</t>
  </si>
  <si>
    <t>Подпрограмма "Развитие массового спорта, спорта высших достижений и системы подготовки спортивного резерва"</t>
  </si>
  <si>
    <t>0810000000</t>
  </si>
  <si>
    <t>Основное мероприятие "Обеспечение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закрытое административно-территориальное образование Северск Томской области", муниципального образования "Томский район"</t>
  </si>
  <si>
    <t>0818600000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</si>
  <si>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закрытое административно-территориальное образование Северск Томской области", муниципального образования "Томский район"</t>
  </si>
  <si>
    <t>0818640320</t>
  </si>
  <si>
    <t>Непрограммные расходы (реализация иных муниципальных функций)</t>
  </si>
  <si>
    <t>9900000000</t>
  </si>
  <si>
    <t>9900100000</t>
  </si>
  <si>
    <t>9900121020</t>
  </si>
  <si>
    <t>9900121010</t>
  </si>
  <si>
    <t>9900121030</t>
  </si>
  <si>
    <t>7100000000</t>
  </si>
  <si>
    <t>7100005010</t>
  </si>
  <si>
    <t>7100006010</t>
  </si>
  <si>
    <t>Муниципальная программа "Профилактика правонарушений на территории Чаинского района на 2020-2022 годы"</t>
  </si>
  <si>
    <t>3500000000</t>
  </si>
  <si>
    <t>Мероприятия по профилактике правонарушений</t>
  </si>
  <si>
    <t>3500020090</t>
  </si>
  <si>
    <t>3600000000</t>
  </si>
  <si>
    <t>Повышение эффективности муниципальной службы</t>
  </si>
  <si>
    <t>3600020120</t>
  </si>
  <si>
    <t>Муниципальная программа "Профилактика террористической и экстремистской деятельности в муниципальном образовании "Чаинский район" на 2020-2022 годы"</t>
  </si>
  <si>
    <t>3800000000</t>
  </si>
  <si>
    <t>3800020140</t>
  </si>
  <si>
    <t>Расходы на обеспечение деятельности (оказание услуг) муниципального образования</t>
  </si>
  <si>
    <t>7700000000</t>
  </si>
  <si>
    <t>Единая дежурная деспетчерская служба</t>
  </si>
  <si>
    <t>7700002120</t>
  </si>
  <si>
    <t>Взносы в организацию по взаимодействию муниципальных организаций</t>
  </si>
  <si>
    <t>9900021070</t>
  </si>
  <si>
    <t>Содержание и обслуживание муниципальной казны</t>
  </si>
  <si>
    <t>9900021080</t>
  </si>
  <si>
    <t>Проведение государственной кадастровой оценки объектов недвижимости муниципальной собственности</t>
  </si>
  <si>
    <t>9900021100</t>
  </si>
  <si>
    <t>Расходы в сфере сельского хозяйства</t>
  </si>
  <si>
    <t>7800000000</t>
  </si>
  <si>
    <t>Ведомственные целевые программы Администрации Чаинского района</t>
  </si>
  <si>
    <t>5100000000</t>
  </si>
  <si>
    <t>Ведомственная целевая программа "Содержание и ремонт автомобильных дорог, лодочных переправ и пешеходных переходов муниципального образования "Чаинский район""</t>
  </si>
  <si>
    <t>5120000000</t>
  </si>
  <si>
    <t>Осуществление деятельности по содержанию лодочных переправ</t>
  </si>
  <si>
    <t>5120062030</t>
  </si>
  <si>
    <t>Осуществление деятельности по содержанию автомобильных дорог общего пользования местного значения</t>
  </si>
  <si>
    <t>5120062010</t>
  </si>
  <si>
    <t>3100000000</t>
  </si>
  <si>
    <t>Конкурс предпринимательских проектов "Бизнес-старт"</t>
  </si>
  <si>
    <t>3100020010</t>
  </si>
  <si>
    <t>Мероприятия по формированию позитивного образа предпринимательской деятельности</t>
  </si>
  <si>
    <t>3100020020</t>
  </si>
  <si>
    <t>Ведомственная целевая программа "Содержание и ремонт жилых помещений специализированного жилищного фонда муниципального образования "Чаинский район"</t>
  </si>
  <si>
    <t>5110000000</t>
  </si>
  <si>
    <t>Капитальный и текущий ремонт муниципального жилищного фонда</t>
  </si>
  <si>
    <t>5110063010</t>
  </si>
  <si>
    <t>Расходы в сфере жилищного хозяйства</t>
  </si>
  <si>
    <t>7500000000</t>
  </si>
  <si>
    <t>Уплата взносов на капитальный ремонт в отношении помещений, находящихся в государственной или муниципальной собственности</t>
  </si>
  <si>
    <t>7500063020</t>
  </si>
  <si>
    <t>Расходы в сфере коммунального хозяйства</t>
  </si>
  <si>
    <t>7300000000</t>
  </si>
  <si>
    <t>Прочие раходы в сфере коммунального хозяйства</t>
  </si>
  <si>
    <t>7300061020</t>
  </si>
  <si>
    <t>3900000000</t>
  </si>
  <si>
    <t>Осуществление деятельности по содержанию и ремонту пешеходных переходов</t>
  </si>
  <si>
    <t>5120062040</t>
  </si>
  <si>
    <t>Ведомственные целвые программы Управления образования Администрации Чаинского района</t>
  </si>
  <si>
    <t>5300000000</t>
  </si>
  <si>
    <t>Ведомственная целевая программа "Организация предоставления дошкольного образования на территории Чаинского района"</t>
  </si>
  <si>
    <t>5310000000</t>
  </si>
  <si>
    <t>Дошкольные организации</t>
  </si>
  <si>
    <t>5310001010</t>
  </si>
  <si>
    <t>Ведомственная целевая программа "Организация предоставления начального общего, основного общего, среднего общего образования по основным общеобразовательным программам в муниципальных общеобразовательных организациях на территории Чаинского района"</t>
  </si>
  <si>
    <t>5320000000</t>
  </si>
  <si>
    <t>Общеобразовательные организации</t>
  </si>
  <si>
    <t>5320001020</t>
  </si>
  <si>
    <t>77000S0480</t>
  </si>
  <si>
    <t>4000000000</t>
  </si>
  <si>
    <t>Реализация модели персонифицированного финансирования дополнительного образования детей</t>
  </si>
  <si>
    <t>4000020170</t>
  </si>
  <si>
    <t>Ведомственная целевая программа "Организация предоставления дополнительного образования в муниципальных образовательных организациях Чаинского района"</t>
  </si>
  <si>
    <t>5330000000</t>
  </si>
  <si>
    <t>Дом детского творчества</t>
  </si>
  <si>
    <t>5330001050</t>
  </si>
  <si>
    <t>Ведомственная целевая программа "Организация предоставления дополнительного образования в муниципальных образовательных организациях Чаинского района физкультурно-спортивной направленности"</t>
  </si>
  <si>
    <t>5340000000</t>
  </si>
  <si>
    <t>Детско-юношеская спортивная школа</t>
  </si>
  <si>
    <t>5340001060</t>
  </si>
  <si>
    <t>Ведомственные целевые программы муниципального учреждения "Отдел по культуре, молодежной политике и спорту Администрации Чаинского района Томской области"</t>
  </si>
  <si>
    <t>5400000000</t>
  </si>
  <si>
    <t>5430000000</t>
  </si>
  <si>
    <t>Детская художественная школа</t>
  </si>
  <si>
    <t>5430001030</t>
  </si>
  <si>
    <t>Детская музыкальная школа</t>
  </si>
  <si>
    <t>5430001040</t>
  </si>
  <si>
    <t>35000S0790</t>
  </si>
  <si>
    <t>Организация, проведение мероприятий в области молодежной политики</t>
  </si>
  <si>
    <t>9900021330</t>
  </si>
  <si>
    <t>Муниципальная программа "Развитие культуры в Чаинском районе на 2020-2022 годы"</t>
  </si>
  <si>
    <t>3200000000</t>
  </si>
  <si>
    <t>Организация, проведение мероприятий в сфере культуры</t>
  </si>
  <si>
    <t>3200020030</t>
  </si>
  <si>
    <t>3200020040</t>
  </si>
  <si>
    <t>3300000000</t>
  </si>
  <si>
    <t>Организация и проведение официальных районных спортивных, спортивно-массовых мероприятий, награждение, приобретение наградного материала</t>
  </si>
  <si>
    <t>3300020050</t>
  </si>
  <si>
    <t>Приобретение спортивного инвентаря, оборудования и спортивной экипировки для спортивно-оздоровительной работы</t>
  </si>
  <si>
    <t>3300020060</t>
  </si>
  <si>
    <t>Организация временного трудоустройства несоверленнолетних граждан в каникулярное время в образовательных учреждениях Чаинского района</t>
  </si>
  <si>
    <t>3500020110</t>
  </si>
  <si>
    <t>Ведомственная целевая программа "Организация деятельности муниципального бюджетного учреждения "Централизованная бухгалтерия образовательных учреждений Чаинского района"</t>
  </si>
  <si>
    <t>5350000000</t>
  </si>
  <si>
    <t>Централизованная бухгалтерия</t>
  </si>
  <si>
    <t>5350001070</t>
  </si>
  <si>
    <t>Учебно-методический кабинет</t>
  </si>
  <si>
    <t>7700002100</t>
  </si>
  <si>
    <t>Обеспечение хозяйственной деятельности учреждений (хозгруппы)</t>
  </si>
  <si>
    <t>7700002110</t>
  </si>
  <si>
    <t>5420000000</t>
  </si>
  <si>
    <t>Библиотеки</t>
  </si>
  <si>
    <t>5420001080</t>
  </si>
  <si>
    <t>Премии и гранты</t>
  </si>
  <si>
    <t>350</t>
  </si>
  <si>
    <t>Ведомственная целевая программа "Развитие туризма на территории Чаинского района"</t>
  </si>
  <si>
    <t>5410000000</t>
  </si>
  <si>
    <t>Развитие туризма на территории Чаинского района</t>
  </si>
  <si>
    <t>5410021320</t>
  </si>
  <si>
    <t>7700002070</t>
  </si>
  <si>
    <t>Муниципальная программа "Комплексное развитие сельских территорий Чаинского района"</t>
  </si>
  <si>
    <t>3400000000</t>
  </si>
  <si>
    <t>34000S5760</t>
  </si>
  <si>
    <t>3700000000</t>
  </si>
  <si>
    <t>Прочие расходы в области социальной сферы</t>
  </si>
  <si>
    <t>9900021380</t>
  </si>
  <si>
    <t>33300S0320</t>
  </si>
  <si>
    <t>Ведомственные целевые программы Управления финансов Администрации Чаинского района</t>
  </si>
  <si>
    <t>5200000000</t>
  </si>
  <si>
    <t>5210000000</t>
  </si>
  <si>
    <t>Дотация на выравнивание бюджетной обеспеченности</t>
  </si>
  <si>
    <t>5210021410</t>
  </si>
  <si>
    <t>Иные межбюджетные трансферты на поддержку мер по обеспечению сбалансированности бюджетов</t>
  </si>
  <si>
    <t>5210021510</t>
  </si>
  <si>
    <t>Обеспечение софинансирования расходов на 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"Город Томск", муниципального образования "Городской округ закрытое административно-территориальное образование Северск Томской области" в рамках регионального проекта "Спорт - норма жизни"</t>
  </si>
  <si>
    <t>330P5S0006</t>
  </si>
  <si>
    <t>Осуществление отдельных полномочий муниципальных образований</t>
  </si>
  <si>
    <t>7600000000</t>
  </si>
  <si>
    <t>Руководство и управление в сфере установленных функций органов местного самоуправления</t>
  </si>
  <si>
    <t>7600100000</t>
  </si>
  <si>
    <t>Осуществление отдельных полномочий на определение поставщиков (подрядчиков, исполнителей) при осуществлении закупок товаров, работ, услуг для обеспечения нужд муниципальных образований Чаинского района</t>
  </si>
  <si>
    <t>7600164200</t>
  </si>
  <si>
    <t>Осуществление отдельных полномочий на определение поставщиков (подрядчиков, исполнителей) при осуществлении закупок товаров, работ, услуг для обеспечения нужд муниципального образования "Чаинское сельское поселение"</t>
  </si>
  <si>
    <t>7600164280</t>
  </si>
  <si>
    <t>Осуществление отдельных полномочий органов местного самоуправления муниципальных образований Чаинского района в сфере жилищных и градостроительных отношений, отнесенных к полномочиям органов местного самоуправления поселений</t>
  </si>
  <si>
    <t>7600164400</t>
  </si>
  <si>
    <t>Осуществление отдельных полномочий органов местного самоуправления муниципального образования "Коломинское сельское поселение" в сфере жилищных и градостроительных отношений, отнесенных к полномочиям органов местного самоуправления поселений</t>
  </si>
  <si>
    <t>7600164420</t>
  </si>
  <si>
    <t>Осуществление отдельных полномочий органов местного самоуправления муниципального образования "Подгорнское сельское поселение" в сфере жилищных и градостроительных отношений, отнесенных к полномочиям органов местного самоуправления поселений</t>
  </si>
  <si>
    <t>7600164440</t>
  </si>
  <si>
    <t>Осуществление отдельных полномочий органов местного самоуправления муниципального образования "Усть-Бакчарское сельское поселение" в сфере жилищных и градостроительных отношений, отнесенных к полномочиям органов местного самоуправления поселений</t>
  </si>
  <si>
    <t>7600164460</t>
  </si>
  <si>
    <t>Осуществление отдельных полномочий органов местного самоуправления муниципального образования "Чаинское сельское поселение" в сфере жилищных и градостроительных отношений, отнесенных к полномочиям органов местного самоуправления поселений</t>
  </si>
  <si>
    <t>7600164480</t>
  </si>
  <si>
    <t>Осуществление отдельных полномочий органов местного самоуправления муниципальных образований Чаинского района по организации в границах поселений газоснабжения населения муниципальных образований Чаинского района</t>
  </si>
  <si>
    <t>7600164500</t>
  </si>
  <si>
    <t>Осуществление отдельных полномочий органов местного самоуправления муниципального образования "Подгорнское сельское поселение" по организации в границах поселений газоснабжения населения</t>
  </si>
  <si>
    <t>7600164540</t>
  </si>
  <si>
    <t>Осуществление отдельных полномочий органов местного самоуправления муниципальных образований Чаинского района по осуществлению внутреннего муниципального финансового контроля в сфере бюджетных правоотношений и контроля в сфере закупок муниципальных образований Чаинского района</t>
  </si>
  <si>
    <t>7600164600</t>
  </si>
  <si>
    <t>Осуществление отдельных полномочий органов местного самоуправления муниципального образования "Коломинское сельское поселение" по осуществлению внутреннего муниципального финансового контроля в сфере бюджетных правоотношений и контроля в сфере закупок</t>
  </si>
  <si>
    <t>7600164620</t>
  </si>
  <si>
    <t>Осуществление отдельных полномочий органов местного самоуправления муниципального образования "Подгорнское сельское поселение" по осуществлению внутреннего муниципального финансового контроля в сфере бюджетных правоотношений и контроля в сфере закупок</t>
  </si>
  <si>
    <t>7600164640</t>
  </si>
  <si>
    <t>Осуществление отдельных полномочий органов местного самоуправления муниципального образования "Усть-Бакчарское сельское поселение" по осуществлению внутреннего муниципального финансового контроля в сфере бюджетных правоотношений и контроля в сфере закупок</t>
  </si>
  <si>
    <t>7600164660</t>
  </si>
  <si>
    <t>Осуществление отдельных полномочий органов местного самоуправления муниципального образования "Чаинское сельское поселение" по осуществлению внутреннего муниципального финансового контроля в сфере бюджетных правоотношений и контроля в сфере закупок</t>
  </si>
  <si>
    <t>7600164680</t>
  </si>
  <si>
    <t>Осуществление полномочий контрольно-счетного органа муниципальных образований Чаинского района по осуществлению внешнего муниципального финансового контроля</t>
  </si>
  <si>
    <t>7600164300</t>
  </si>
  <si>
    <t>Осуществление полномочий контрольно-счетного органа муниципального образования "Коломинское сельское поселение" по осуществлению внешнего муниципального финансового контроля</t>
  </si>
  <si>
    <t>7600164320</t>
  </si>
  <si>
    <t>Осуществление полномочий контрольно-счетного органа муниципального образования "Подгорнское сельское поселение" по осуществлению внешнего муниципального финансового контроля</t>
  </si>
  <si>
    <t>7600164340</t>
  </si>
  <si>
    <t>Осуществление полномочий контрольно-счетного органа муниципального образования "Усть-Бакчарское сельское поселение" по осуществлению внешнего муниципального финансового контроля</t>
  </si>
  <si>
    <t>7600164360</t>
  </si>
  <si>
    <t>Осуществление полномочий контрольно-счетного органа муниципального образования "Чаинское сельское поселение" по осуществлению внешнего муниципального финансового контроля</t>
  </si>
  <si>
    <t>7600164380</t>
  </si>
  <si>
    <t>Осуществление отдельных полномочий органов местного самоуправления муниципального образования "Подгорнское сельское поселение" по созданию условий для организации досуга и обеспечения жителей поселения услугами организаций культуры</t>
  </si>
  <si>
    <t>Аппараты органов муниципальной власти муниципальных образований</t>
  </si>
  <si>
    <t>Укрепление материально-технической базы и оснащение оборудованием культурно-досуговых учреждений</t>
  </si>
  <si>
    <t>7600064140</t>
  </si>
  <si>
    <t>0619000000</t>
  </si>
  <si>
    <t>0619045080</t>
  </si>
  <si>
    <t>06190R5080</t>
  </si>
  <si>
    <t>0619200000</t>
  </si>
  <si>
    <t>0619240230</t>
  </si>
  <si>
    <t>1348800000</t>
  </si>
  <si>
    <t>1348841050</t>
  </si>
  <si>
    <t>0148100000</t>
  </si>
  <si>
    <t>0148140130</t>
  </si>
  <si>
    <t>09W0000000</t>
  </si>
  <si>
    <t>09WE400000</t>
  </si>
  <si>
    <t>09WE441900</t>
  </si>
  <si>
    <t>5360000000</t>
  </si>
  <si>
    <t>5360001020</t>
  </si>
  <si>
    <t>7700002020</t>
  </si>
  <si>
    <t>Школа-интернат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</si>
  <si>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</si>
  <si>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</si>
  <si>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</si>
  <si>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</si>
  <si>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</si>
  <si>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Основное мероприятие "Поддержка отдельных подотраслей растениеводства и животноводства"</t>
  </si>
  <si>
    <t>Поддержка сельскохозяйственного производства по отдельным подотраслям растениеводства и животноводства</t>
  </si>
  <si>
    <t>Основное мероприятие "Создание условий для вовлечения в оборот земель сельскохозяйственного назначения"</t>
  </si>
  <si>
    <t>Основное мероприятие "Создание условий для управления многоквартирными домами в муниципальных образованиях Томской области"</t>
  </si>
  <si>
    <t>Создание условий для управления многоквартирными домами в муниципальных образованиях Томской области</t>
  </si>
  <si>
    <t>Муниципальная программа "Содержание объектов капитального строительства, находящихся в собственности муниципального образования "Чаинский район" и приобретение имущества в муниципальную собственность на 2020-2022 годы"</t>
  </si>
  <si>
    <t>4100000000</t>
  </si>
  <si>
    <t>Приобретение объекта недвижимого имущества в муниципальную собственность</t>
  </si>
  <si>
    <t>4100063100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</si>
  <si>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</si>
  <si>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</si>
  <si>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</si>
  <si>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</si>
  <si>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Основное мероприятие "Оказание содействия отдельным муниципальным образованиям Томской области по обеспечению соблюдения баланса экономических интересов потребителей и поставщиков топливно-энергетических ресурсов"</t>
  </si>
  <si>
    <t>Компенсация расходов по организации теплоснабжения теплоснабжающими организациями</t>
  </si>
  <si>
    <t>Обеспечение софинансирования расходов на обеспечение комплексного развития сельских территорий</t>
  </si>
  <si>
    <t>Региональный проект "Цифровая образовательная среда"</t>
  </si>
  <si>
    <t>Внедрение и функционирование целевой модели цифровой образовательной среды в муниципальных общеобразовательных организациях</t>
  </si>
  <si>
    <t>Муниципальная программа "Развитие физической культуры и спорта в Чаинском районе на 2021-2023 годы"</t>
  </si>
  <si>
    <t>Муниципальная программа "Обеспечение жильем молодых семей в Чаинском районе на 2021-2025 годы"</t>
  </si>
  <si>
    <t>Мероприятия по защите населения и территории от чрезвычайных ситуаций природного и техногенного характера</t>
  </si>
  <si>
    <t>9900021730</t>
  </si>
  <si>
    <t>7800065020</t>
  </si>
  <si>
    <t>53600S0960</t>
  </si>
  <si>
    <t>1118940820</t>
  </si>
  <si>
    <t>Обеспечение софинансирования расходов на приобретение автотранспортных средств в муниципальные общеобразовательные организации</t>
  </si>
  <si>
    <t>Приложение 6 к решению Думы Чаинского района от 00.12.2021 № 000</t>
  </si>
  <si>
    <r>
      <t xml:space="preserve">РАСПРЕДЕЛЕНИЕ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1"/>
        <rFont val="Times New Roman"/>
        <family val="1"/>
        <charset val="204"/>
      </rPr>
      <t xml:space="preserve">  </t>
    </r>
    <r>
      <rPr>
        <b/>
        <sz val="11"/>
        <rFont val="Times New Roman"/>
        <family val="1"/>
        <charset val="204"/>
      </rPr>
      <t xml:space="preserve">бюджетных ассигнований бюджета муниципального образования "Чаинский район" по разделам, подразделам, целевым статьям, группам и подгруппам видов расходов классификации расходов бюджетов на 2022 год                                                                 </t>
    </r>
  </si>
  <si>
    <t>2320000000</t>
  </si>
  <si>
    <t>2326000000</t>
  </si>
  <si>
    <t>2326040940</t>
  </si>
  <si>
    <t>Субсидии на возмещение затрат на приобретение средств химической защиты растений сельскохозяйственным производителям</t>
  </si>
  <si>
    <t>Развитие и обеспечение деятельности муниципального центра поддержки предпринимательства ООО «Центр поддержки предпринимательства»</t>
  </si>
  <si>
    <t>3100020230</t>
  </si>
  <si>
    <t>34000L5760</t>
  </si>
  <si>
    <t>Муниципальная программа "Сохранение и укрепление общественного здоровья на территории Чаинского района на 2021-2024 годы"</t>
  </si>
  <si>
    <t>4200000000</t>
  </si>
  <si>
    <t>Проведение информационно-разъяснительных мероприятий, напрвленных на популяризацию здорового образа жизни.</t>
  </si>
  <si>
    <t>4200020210</t>
  </si>
  <si>
    <t>Дворцы и дома культуры</t>
  </si>
  <si>
    <t>7700002090</t>
  </si>
  <si>
    <t>Обеспечение софинансирования расходов обеспечение комплексного развития сельских территорий</t>
  </si>
  <si>
    <t>Оснащение объектов спортивной инфраструктуры спортивно-технологическим оборудованием</t>
  </si>
  <si>
    <t>08WP552280</t>
  </si>
  <si>
    <t>Ведомственная целевая программа "Развитие инфраструктуры образования на территории Чаинского района"</t>
  </si>
  <si>
    <t>Муниципальная программа "Развитие муниципальной службы муниципального образование "Чаинский район" на 2022-2024 годы"</t>
  </si>
  <si>
    <t>Муниципальная программа "Содействие развитию малого и среднего предпринимательства на 2022-2024 годы"</t>
  </si>
  <si>
    <t>Муниципальная программа "Благоустройство территории Чаинского района"</t>
  </si>
  <si>
    <t>Муниципальная программа "Доступное дополнительное образование детей в Чаинском районе на 2022-2024 годы"</t>
  </si>
  <si>
    <t>4100063010</t>
  </si>
  <si>
    <t>Информационное обеспечение населения и проведение мероприятий по предупреждению экстремизма и терроризма</t>
  </si>
  <si>
    <t>1019300000</t>
  </si>
  <si>
    <t>10193L5190</t>
  </si>
  <si>
    <t>Основное мероприятие "Содействие комплексному развитию сферы культуры и архивного дела муниципальных образований Томской области"</t>
  </si>
  <si>
    <t>Поддержка отрасли культуры</t>
  </si>
  <si>
    <t>37000L4970</t>
  </si>
  <si>
    <t>Обеспечение софинансирования расходов на обеспечение жильем молодых семей в Чаинском районе</t>
  </si>
  <si>
    <t>0105</t>
  </si>
  <si>
    <t>9900051200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</si>
  <si>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</si>
  <si>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</si>
  <si>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1800000000</t>
  </si>
  <si>
    <t>1820000000</t>
  </si>
  <si>
    <t>1828400000</t>
  </si>
  <si>
    <t>1828440930</t>
  </si>
  <si>
    <t>Государственная программа "Развитие транспортной инфраструктуры в Томской области"</t>
  </si>
  <si>
    <t>Подпрограмма "Сохранение и развитие автомобильных дорог Томской области"</t>
  </si>
  <si>
    <t>Основное мероприятие "Капитальный ремонт и (или) ремонт автомобильных дорог общего пользования местного значения"</t>
  </si>
  <si>
    <t>Капитальный ремонт и (или) ремонт автомобильных дорог общего пользования местного значения</t>
  </si>
  <si>
    <t>390F255550</t>
  </si>
  <si>
    <t>Обеспечение софинансирования расходов на реализацию программ формирования современной городской среды</t>
  </si>
  <si>
    <t>0920000000</t>
  </si>
  <si>
    <t>0928000000</t>
  </si>
  <si>
    <t>0928040620</t>
  </si>
  <si>
    <t>Подпрограмма "Развитие инфраструктуры дошкольного, общего и дополнительного образования в Томской области"</t>
  </si>
  <si>
    <t>Основное мероприятие "Сохранение действующих мест в образовательных организациях (за исключением затрат на капитальное строительство)"</t>
  </si>
  <si>
    <t>Капитальный ремонт муниципальных объектов недвижимого имущества (включая разработку проектной документации)</t>
  </si>
  <si>
    <t>0200</t>
  </si>
  <si>
    <t>0203</t>
  </si>
  <si>
    <t>2128100000</t>
  </si>
  <si>
    <t>2128151180</t>
  </si>
  <si>
    <t>13W0000000</t>
  </si>
  <si>
    <t>13WF255550</t>
  </si>
  <si>
    <t>0919000000</t>
  </si>
  <si>
    <t>09190L3030</t>
  </si>
  <si>
    <t>0919700000</t>
  </si>
  <si>
    <t>09197L3040</t>
  </si>
  <si>
    <t>09197L3041</t>
  </si>
  <si>
    <t>09197R3040</t>
  </si>
  <si>
    <t>09197R3043</t>
  </si>
  <si>
    <t>09WE100000</t>
  </si>
  <si>
    <t>09WE151690</t>
  </si>
  <si>
    <t>09WE452100</t>
  </si>
  <si>
    <t>4100100000</t>
  </si>
  <si>
    <t>4100120200</t>
  </si>
  <si>
    <t>4100120240</t>
  </si>
  <si>
    <t>41001S0620</t>
  </si>
  <si>
    <t>11189R0820</t>
  </si>
  <si>
    <t>330P552280</t>
  </si>
  <si>
    <t>33000S0320</t>
  </si>
  <si>
    <t>Итого</t>
  </si>
  <si>
    <t>Мобилизационная и вневойсковая подготовка</t>
  </si>
  <si>
    <t>Основное мероприятие "Обеспечение осуществления в муниципальных образованиях Томской области передаваемых Российской Федерацией органам местного самоуправления полномочий по первичному воинскому учету на территориях, где отсутствуют военные комиссариаты"</t>
  </si>
  <si>
    <t>Осуществление первичного воинского учета на территориях, где отсутствуют военные комиссариаты</t>
  </si>
  <si>
    <t>Основное мероприятие "На обеспечение выплат за счет средств федерального бюджета ежемесячного денежного вознаграждения за классное руководство педагогическим работникам государственных и муниципальных общеобразовательных организаций"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</si>
  <si>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</si>
  <si>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Основное мероприятие "Обеспечение бесплатным горячим питанием отдельных категорий обучающихся в государственных и муниципальных образовательных организациях"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</si>
  <si>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</si>
  <si>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питанием, в части организации бесплатного горячего питания обучающихся, получающих начальное общее образование в муниципальных образовательных организациях</t>
  </si>
  <si>
    <t>Региональный проект "Современная школа"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</si>
  <si>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</si>
  <si>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</si>
  <si>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Капитальный ремонт здания МАОУ "Подгорнская СОШ" в рамках государственной программы "Содействие созданию в Томской области новых мест в общеобразовательных организациях"</t>
  </si>
  <si>
    <t>Проведение авторского надзора за выполнением работ по капитальному ремонту здания</t>
  </si>
  <si>
    <t>Проведение технического обследования здания</t>
  </si>
  <si>
    <t>Обеспечение софинансирования расходов на капитальный ремонт и разработку проектно-сметной документации на капитальный ремонт муниципальных общеобразовательных организаций</t>
  </si>
  <si>
    <t>Ведомственная целевая программа "Развитие инфраструктуры общего образования"</t>
  </si>
  <si>
    <t>Обеспечение софинансирования расходов на оснащение объектов спортивной инфраструктуры спортивно-технологическим оборудованием</t>
  </si>
  <si>
    <t>5360001050</t>
  </si>
  <si>
    <t>5360001060</t>
  </si>
  <si>
    <t>Национальная оборона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</si>
</sst>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?"/>
    <numFmt numFmtId="165" formatCode="#,##0.0"/>
  </numFmts>
  <fonts count="13" x14ac:knownFonts="1">
    <font>
      <sz val="10"/>
      <name val="Arial"/>
    </font>
    <font>
      <i/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8"/>
      <name val="Arial Cyr"/>
    </font>
    <font>
      <b/>
      <i/>
      <sz val="8"/>
      <name val="Arial"/>
      <family val="2"/>
      <charset val="204"/>
    </font>
    <font>
      <b/>
      <sz val="8"/>
      <name val="Arial"/>
      <family val="2"/>
      <charset val="204"/>
    </font>
    <font>
      <sz val="11"/>
      <color rgb="FF00B050"/>
      <name val="Times New Roman"/>
      <family val="1"/>
      <charset val="204"/>
    </font>
    <font>
      <sz val="11"/>
      <color rgb="FF0000FF"/>
      <name val="Times New Roman"/>
      <family val="1"/>
      <charset val="204"/>
    </font>
    <font>
      <i/>
      <sz val="11"/>
      <color rgb="FF0000FF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165" fontId="2" fillId="2" borderId="2" xfId="0" applyNumberFormat="1" applyFont="1" applyFill="1" applyBorder="1" applyAlignment="1" applyProtection="1">
      <alignment horizontal="right"/>
    </xf>
    <xf numFmtId="165" fontId="2" fillId="2" borderId="2" xfId="0" applyNumberFormat="1" applyFont="1" applyFill="1" applyBorder="1" applyAlignment="1" applyProtection="1">
      <alignment horizontal="right" vertical="top" wrapText="1"/>
    </xf>
    <xf numFmtId="165" fontId="4" fillId="2" borderId="2" xfId="0" applyNumberFormat="1" applyFont="1" applyFill="1" applyBorder="1" applyAlignment="1" applyProtection="1">
      <alignment horizontal="right" vertical="top" wrapText="1"/>
    </xf>
    <xf numFmtId="165" fontId="3" fillId="2" borderId="2" xfId="0" applyNumberFormat="1" applyFont="1" applyFill="1" applyBorder="1" applyAlignment="1" applyProtection="1">
      <alignment horizontal="right" vertical="top" wrapText="1"/>
    </xf>
    <xf numFmtId="0" fontId="2" fillId="2" borderId="0" xfId="0" applyFont="1" applyFill="1" applyBorder="1" applyAlignment="1" applyProtection="1"/>
    <xf numFmtId="0" fontId="3" fillId="2" borderId="0" xfId="0" applyFont="1" applyFill="1" applyBorder="1" applyAlignment="1" applyProtection="1">
      <alignment horizontal="left"/>
    </xf>
    <xf numFmtId="0" fontId="5" fillId="2" borderId="0" xfId="0" applyFont="1" applyFill="1"/>
    <xf numFmtId="0" fontId="3" fillId="2" borderId="0" xfId="0" applyFont="1" applyFill="1" applyBorder="1" applyAlignment="1" applyProtection="1"/>
    <xf numFmtId="0" fontId="3" fillId="2" borderId="0" xfId="0" applyFont="1" applyFill="1"/>
    <xf numFmtId="0" fontId="3" fillId="2" borderId="1" xfId="0" applyFont="1" applyFill="1" applyBorder="1" applyAlignment="1" applyProtection="1"/>
    <xf numFmtId="49" fontId="2" fillId="2" borderId="2" xfId="0" applyNumberFormat="1" applyFont="1" applyFill="1" applyBorder="1" applyAlignment="1" applyProtection="1">
      <alignment horizontal="left"/>
    </xf>
    <xf numFmtId="49" fontId="2" fillId="2" borderId="2" xfId="0" applyNumberFormat="1" applyFont="1" applyFill="1" applyBorder="1" applyAlignment="1" applyProtection="1">
      <alignment horizontal="center"/>
    </xf>
    <xf numFmtId="4" fontId="9" fillId="2" borderId="2" xfId="0" applyNumberFormat="1" applyFont="1" applyFill="1" applyBorder="1" applyAlignment="1" applyProtection="1">
      <alignment horizontal="right"/>
    </xf>
    <xf numFmtId="49" fontId="2" fillId="2" borderId="2" xfId="0" applyNumberFormat="1" applyFont="1" applyFill="1" applyBorder="1" applyAlignment="1" applyProtection="1">
      <alignment horizontal="left" vertical="top" wrapText="1"/>
    </xf>
    <xf numFmtId="49" fontId="2" fillId="2" borderId="2" xfId="0" applyNumberFormat="1" applyFont="1" applyFill="1" applyBorder="1" applyAlignment="1" applyProtection="1">
      <alignment horizontal="center" vertical="top" wrapText="1"/>
    </xf>
    <xf numFmtId="4" fontId="8" fillId="2" borderId="2" xfId="0" applyNumberFormat="1" applyFont="1" applyFill="1" applyBorder="1" applyAlignment="1" applyProtection="1">
      <alignment horizontal="right" vertical="top" wrapText="1"/>
    </xf>
    <xf numFmtId="49" fontId="4" fillId="2" borderId="2" xfId="0" applyNumberFormat="1" applyFont="1" applyFill="1" applyBorder="1" applyAlignment="1" applyProtection="1">
      <alignment horizontal="left" vertical="top" wrapText="1"/>
    </xf>
    <xf numFmtId="49" fontId="4" fillId="2" borderId="2" xfId="0" applyNumberFormat="1" applyFont="1" applyFill="1" applyBorder="1" applyAlignment="1" applyProtection="1">
      <alignment horizontal="center" vertical="top" wrapText="1"/>
    </xf>
    <xf numFmtId="0" fontId="1" fillId="2" borderId="0" xfId="0" applyFont="1" applyFill="1" applyAlignment="1">
      <alignment horizontal="left" vertical="top"/>
    </xf>
    <xf numFmtId="49" fontId="3" fillId="2" borderId="2" xfId="0" applyNumberFormat="1" applyFont="1" applyFill="1" applyBorder="1" applyAlignment="1" applyProtection="1">
      <alignment horizontal="left" vertical="top" wrapText="1"/>
    </xf>
    <xf numFmtId="49" fontId="3" fillId="2" borderId="2" xfId="0" applyNumberFormat="1" applyFont="1" applyFill="1" applyBorder="1" applyAlignment="1" applyProtection="1">
      <alignment horizontal="center" vertical="top" wrapText="1"/>
    </xf>
    <xf numFmtId="0" fontId="5" fillId="2" borderId="0" xfId="0" applyFont="1" applyFill="1" applyAlignment="1">
      <alignment horizontal="left" vertical="top"/>
    </xf>
    <xf numFmtId="164" fontId="3" fillId="2" borderId="2" xfId="0" applyNumberFormat="1" applyFont="1" applyFill="1" applyBorder="1" applyAlignment="1" applyProtection="1">
      <alignment horizontal="left" vertical="top" wrapText="1"/>
    </xf>
    <xf numFmtId="0" fontId="1" fillId="2" borderId="0" xfId="0" applyFont="1" applyFill="1"/>
    <xf numFmtId="0" fontId="6" fillId="2" borderId="0" xfId="0" applyFont="1" applyFill="1"/>
    <xf numFmtId="0" fontId="4" fillId="2" borderId="2" xfId="0" applyFont="1" applyFill="1" applyBorder="1" applyAlignment="1">
      <alignment horizontal="left" vertical="top"/>
    </xf>
    <xf numFmtId="49" fontId="10" fillId="2" borderId="2" xfId="0" applyNumberFormat="1" applyFont="1" applyFill="1" applyBorder="1" applyAlignment="1" applyProtection="1">
      <alignment horizontal="left" vertical="top" wrapText="1"/>
    </xf>
    <xf numFmtId="49" fontId="10" fillId="2" borderId="2" xfId="0" applyNumberFormat="1" applyFont="1" applyFill="1" applyBorder="1" applyAlignment="1" applyProtection="1">
      <alignment horizontal="center" vertical="top" wrapText="1"/>
    </xf>
    <xf numFmtId="165" fontId="10" fillId="2" borderId="2" xfId="0" applyNumberFormat="1" applyFont="1" applyFill="1" applyBorder="1" applyAlignment="1" applyProtection="1">
      <alignment horizontal="right" vertical="top" wrapText="1"/>
    </xf>
    <xf numFmtId="165" fontId="11" fillId="2" borderId="2" xfId="0" applyNumberFormat="1" applyFont="1" applyFill="1" applyBorder="1" applyAlignment="1" applyProtection="1">
      <alignment horizontal="right" vertical="top" wrapText="1"/>
    </xf>
    <xf numFmtId="49" fontId="11" fillId="0" borderId="2" xfId="0" applyNumberFormat="1" applyFont="1" applyFill="1" applyBorder="1" applyAlignment="1" applyProtection="1">
      <alignment horizontal="center" vertical="top" wrapText="1"/>
    </xf>
    <xf numFmtId="165" fontId="11" fillId="0" borderId="2" xfId="0" applyNumberFormat="1" applyFont="1" applyFill="1" applyBorder="1" applyAlignment="1" applyProtection="1">
      <alignment horizontal="right" vertical="top" wrapText="1"/>
    </xf>
    <xf numFmtId="49" fontId="11" fillId="0" borderId="2" xfId="0" applyNumberFormat="1" applyFont="1" applyFill="1" applyBorder="1" applyAlignment="1" applyProtection="1">
      <alignment horizontal="left" vertical="top" wrapText="1"/>
    </xf>
    <xf numFmtId="49" fontId="12" fillId="0" borderId="2" xfId="0" applyNumberFormat="1" applyFont="1" applyFill="1" applyBorder="1" applyAlignment="1" applyProtection="1">
      <alignment horizontal="center" vertical="top" wrapText="1"/>
    </xf>
    <xf numFmtId="165" fontId="12" fillId="0" borderId="2" xfId="0" applyNumberFormat="1" applyFont="1" applyFill="1" applyBorder="1" applyAlignment="1" applyProtection="1">
      <alignment horizontal="right" vertical="top" wrapText="1"/>
    </xf>
    <xf numFmtId="49" fontId="12" fillId="0" borderId="2" xfId="0" applyNumberFormat="1" applyFont="1" applyFill="1" applyBorder="1" applyAlignment="1" applyProtection="1">
      <alignment horizontal="left" vertical="top" wrapText="1"/>
    </xf>
    <xf numFmtId="49" fontId="3" fillId="0" borderId="2" xfId="0" applyNumberFormat="1" applyFont="1" applyFill="1" applyBorder="1" applyAlignment="1" applyProtection="1">
      <alignment horizontal="center" vertical="top" wrapText="1"/>
    </xf>
    <xf numFmtId="49" fontId="3" fillId="0" borderId="2" xfId="0" applyNumberFormat="1" applyFont="1" applyFill="1" applyBorder="1" applyAlignment="1" applyProtection="1">
      <alignment horizontal="left" vertical="top" wrapText="1"/>
    </xf>
    <xf numFmtId="49" fontId="7" fillId="0" borderId="4" xfId="0" applyNumberFormat="1" applyFont="1" applyBorder="1" applyAlignment="1" applyProtection="1">
      <alignment horizontal="center" vertical="center" wrapText="1"/>
    </xf>
    <xf numFmtId="49" fontId="7" fillId="0" borderId="3" xfId="0" applyNumberFormat="1" applyFont="1" applyBorder="1" applyAlignment="1" applyProtection="1">
      <alignment horizontal="center" vertical="center" wrapText="1"/>
    </xf>
    <xf numFmtId="4" fontId="7" fillId="0" borderId="3" xfId="0" applyNumberFormat="1" applyFont="1" applyBorder="1" applyAlignment="1" applyProtection="1">
      <alignment horizontal="right" vertical="center" wrapText="1"/>
    </xf>
    <xf numFmtId="49" fontId="7" fillId="0" borderId="4" xfId="0" applyNumberFormat="1" applyFont="1" applyBorder="1" applyAlignment="1" applyProtection="1">
      <alignment horizontal="center"/>
    </xf>
    <xf numFmtId="49" fontId="7" fillId="0" borderId="3" xfId="0" applyNumberFormat="1" applyFont="1" applyBorder="1" applyAlignment="1" applyProtection="1">
      <alignment horizontal="center"/>
    </xf>
    <xf numFmtId="4" fontId="7" fillId="0" borderId="3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left" vertical="top" wrapText="1"/>
    </xf>
    <xf numFmtId="49" fontId="4" fillId="0" borderId="2" xfId="0" applyNumberFormat="1" applyFont="1" applyBorder="1" applyAlignment="1" applyProtection="1">
      <alignment horizontal="left" vertical="top" wrapText="1"/>
    </xf>
    <xf numFmtId="49" fontId="3" fillId="0" borderId="2" xfId="0" applyNumberFormat="1" applyFont="1" applyBorder="1" applyAlignment="1" applyProtection="1">
      <alignment horizontal="left" vertical="top" wrapText="1"/>
    </xf>
    <xf numFmtId="164" fontId="3" fillId="0" borderId="2" xfId="0" applyNumberFormat="1" applyFont="1" applyBorder="1" applyAlignment="1" applyProtection="1">
      <alignment horizontal="left" vertical="top" wrapText="1"/>
    </xf>
    <xf numFmtId="0" fontId="10" fillId="0" borderId="2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165" fontId="3" fillId="0" borderId="2" xfId="0" applyNumberFormat="1" applyFont="1" applyFill="1" applyBorder="1" applyAlignment="1" applyProtection="1">
      <alignment horizontal="right" vertical="top" wrapText="1"/>
    </xf>
    <xf numFmtId="0" fontId="3" fillId="2" borderId="0" xfId="0" applyFont="1" applyFill="1" applyBorder="1" applyAlignment="1" applyProtection="1">
      <alignment horizontal="left" wrapText="1"/>
    </xf>
    <xf numFmtId="0" fontId="2" fillId="2" borderId="0" xfId="0" applyFont="1" applyFill="1" applyBorder="1" applyAlignment="1" applyProtection="1">
      <alignment horizontal="left" wrapText="1"/>
    </xf>
    <xf numFmtId="0" fontId="2" fillId="2" borderId="0" xfId="0" applyFont="1" applyFill="1" applyAlignment="1">
      <alignment horizontal="center" vertical="top" wrapText="1"/>
    </xf>
    <xf numFmtId="0" fontId="3" fillId="2" borderId="0" xfId="0" applyFont="1" applyFill="1" applyAlignment="1">
      <alignment horizontal="center" vertical="top" wrapText="1"/>
    </xf>
    <xf numFmtId="49" fontId="2" fillId="2" borderId="2" xfId="0" applyNumberFormat="1" applyFont="1" applyFill="1" applyBorder="1" applyAlignment="1" applyProtection="1">
      <alignment horizontal="center" vertical="center" wrapText="1"/>
    </xf>
    <xf numFmtId="49" fontId="3" fillId="2" borderId="2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09"/>
  <sheetViews>
    <sheetView tabSelected="1" view="pageBreakPreview" zoomScale="70" zoomScaleNormal="85" zoomScaleSheetLayoutView="70" workbookViewId="0">
      <selection activeCell="R20" sqref="R20"/>
    </sheetView>
  </sheetViews>
  <sheetFormatPr defaultRowHeight="12.75" customHeight="1" x14ac:dyDescent="0.2"/>
  <cols>
    <col min="1" max="1" width="71.140625" style="7" customWidth="1"/>
    <col min="2" max="2" width="10.7109375" style="7" customWidth="1"/>
    <col min="3" max="3" width="14.140625" style="7" customWidth="1"/>
    <col min="4" max="4" width="11.42578125" style="7" customWidth="1"/>
    <col min="5" max="5" width="14.5703125" style="7" customWidth="1"/>
    <col min="6" max="6" width="1.5703125" style="7" customWidth="1"/>
    <col min="7" max="7" width="13.28515625" style="7" hidden="1" customWidth="1"/>
    <col min="8" max="8" width="13.140625" style="7" hidden="1" customWidth="1"/>
    <col min="9" max="9" width="11" style="7" hidden="1" customWidth="1"/>
    <col min="10" max="10" width="13.28515625" style="7" hidden="1" customWidth="1"/>
    <col min="11" max="11" width="13.140625" style="7" hidden="1" customWidth="1"/>
    <col min="12" max="12" width="0" style="7" hidden="1" customWidth="1"/>
    <col min="13" max="16384" width="9.140625" style="7"/>
  </cols>
  <sheetData>
    <row r="1" spans="1:11" ht="15" x14ac:dyDescent="0.25">
      <c r="A1" s="5"/>
      <c r="B1" s="6"/>
      <c r="C1" s="52" t="s">
        <v>515</v>
      </c>
      <c r="D1" s="53"/>
      <c r="E1" s="53"/>
    </row>
    <row r="2" spans="1:11" ht="15" x14ac:dyDescent="0.25">
      <c r="A2" s="8"/>
      <c r="B2" s="9"/>
      <c r="C2" s="53"/>
      <c r="D2" s="53"/>
      <c r="E2" s="53"/>
    </row>
    <row r="3" spans="1:11" ht="12.75" customHeight="1" x14ac:dyDescent="0.25">
      <c r="A3" s="9"/>
      <c r="B3" s="9"/>
      <c r="C3" s="9"/>
      <c r="D3" s="9"/>
      <c r="E3" s="9"/>
    </row>
    <row r="4" spans="1:11" ht="12.75" customHeight="1" x14ac:dyDescent="0.2">
      <c r="A4" s="54" t="s">
        <v>516</v>
      </c>
      <c r="B4" s="55"/>
      <c r="C4" s="55"/>
      <c r="D4" s="55"/>
      <c r="E4" s="55"/>
    </row>
    <row r="5" spans="1:11" ht="15.75" customHeight="1" x14ac:dyDescent="0.2">
      <c r="A5" s="55"/>
      <c r="B5" s="55"/>
      <c r="C5" s="55"/>
      <c r="D5" s="55"/>
      <c r="E5" s="55"/>
    </row>
    <row r="6" spans="1:11" x14ac:dyDescent="0.2">
      <c r="A6" s="55"/>
      <c r="B6" s="55"/>
      <c r="C6" s="55"/>
      <c r="D6" s="55"/>
      <c r="E6" s="55"/>
    </row>
    <row r="7" spans="1:11" ht="9" customHeight="1" x14ac:dyDescent="0.2">
      <c r="A7" s="55"/>
      <c r="B7" s="55"/>
      <c r="C7" s="55"/>
      <c r="D7" s="55"/>
      <c r="E7" s="55"/>
    </row>
    <row r="8" spans="1:11" ht="15.75" hidden="1" customHeight="1" x14ac:dyDescent="0.2">
      <c r="A8" s="55"/>
      <c r="B8" s="55"/>
      <c r="C8" s="55"/>
      <c r="D8" s="55"/>
      <c r="E8" s="55"/>
    </row>
    <row r="9" spans="1:11" ht="13.5" customHeight="1" x14ac:dyDescent="0.25">
      <c r="A9" s="10"/>
      <c r="B9" s="10"/>
      <c r="C9" s="6"/>
      <c r="D9" s="9"/>
      <c r="E9" s="9"/>
    </row>
    <row r="10" spans="1:11" x14ac:dyDescent="0.2">
      <c r="A10" s="56" t="s">
        <v>193</v>
      </c>
      <c r="B10" s="56" t="s">
        <v>194</v>
      </c>
      <c r="C10" s="56" t="s">
        <v>195</v>
      </c>
      <c r="D10" s="56" t="s">
        <v>196</v>
      </c>
      <c r="E10" s="56" t="s">
        <v>197</v>
      </c>
    </row>
    <row r="11" spans="1:11" ht="17.25" customHeight="1" x14ac:dyDescent="0.2">
      <c r="A11" s="57"/>
      <c r="B11" s="56"/>
      <c r="C11" s="56"/>
      <c r="D11" s="56"/>
      <c r="E11" s="57"/>
    </row>
    <row r="12" spans="1:11" ht="14.25" x14ac:dyDescent="0.2">
      <c r="A12" s="11" t="s">
        <v>0</v>
      </c>
      <c r="B12" s="12" t="s">
        <v>1</v>
      </c>
      <c r="C12" s="12"/>
      <c r="D12" s="12"/>
      <c r="E12" s="1">
        <f>E13+E232+E311+E360+E633+E695+E735+E790+E226+E218</f>
        <v>690891.50000000012</v>
      </c>
      <c r="J12" s="44">
        <v>690891500</v>
      </c>
      <c r="K12" s="13"/>
    </row>
    <row r="13" spans="1:11" ht="14.25" x14ac:dyDescent="0.2">
      <c r="A13" s="14" t="s">
        <v>3</v>
      </c>
      <c r="B13" s="15" t="s">
        <v>2</v>
      </c>
      <c r="C13" s="15"/>
      <c r="D13" s="15"/>
      <c r="E13" s="2">
        <f>E14+E20+E31+E150+E181+E189+E145</f>
        <v>51423.700000000004</v>
      </c>
      <c r="G13" s="39" t="s">
        <v>2</v>
      </c>
      <c r="H13" s="40"/>
      <c r="I13" s="40"/>
      <c r="J13" s="41">
        <v>51423700</v>
      </c>
      <c r="K13" s="16"/>
    </row>
    <row r="14" spans="1:11" s="19" customFormat="1" ht="30" x14ac:dyDescent="0.2">
      <c r="A14" s="17" t="s">
        <v>5</v>
      </c>
      <c r="B14" s="18" t="s">
        <v>4</v>
      </c>
      <c r="C14" s="18"/>
      <c r="D14" s="18"/>
      <c r="E14" s="3">
        <f>E15</f>
        <v>2240.6</v>
      </c>
      <c r="G14" s="39" t="s">
        <v>4</v>
      </c>
      <c r="H14" s="40"/>
      <c r="I14" s="40"/>
      <c r="J14" s="41">
        <v>2240600</v>
      </c>
      <c r="K14" s="16"/>
    </row>
    <row r="15" spans="1:11" s="22" customFormat="1" ht="15" x14ac:dyDescent="0.2">
      <c r="A15" s="20" t="s">
        <v>285</v>
      </c>
      <c r="B15" s="21" t="s">
        <v>4</v>
      </c>
      <c r="C15" s="21" t="s">
        <v>286</v>
      </c>
      <c r="D15" s="21"/>
      <c r="E15" s="4">
        <f>E16</f>
        <v>2240.6</v>
      </c>
      <c r="G15" s="39" t="s">
        <v>4</v>
      </c>
      <c r="H15" s="40" t="s">
        <v>286</v>
      </c>
      <c r="I15" s="40"/>
      <c r="J15" s="41">
        <v>2240600</v>
      </c>
      <c r="K15" s="16"/>
    </row>
    <row r="16" spans="1:11" s="22" customFormat="1" ht="30" x14ac:dyDescent="0.2">
      <c r="A16" s="20" t="s">
        <v>424</v>
      </c>
      <c r="B16" s="21" t="s">
        <v>4</v>
      </c>
      <c r="C16" s="21" t="s">
        <v>287</v>
      </c>
      <c r="D16" s="21"/>
      <c r="E16" s="4">
        <f>E17</f>
        <v>2240.6</v>
      </c>
      <c r="G16" s="39" t="s">
        <v>4</v>
      </c>
      <c r="H16" s="40" t="s">
        <v>287</v>
      </c>
      <c r="I16" s="40"/>
      <c r="J16" s="41">
        <v>2240600</v>
      </c>
      <c r="K16" s="16"/>
    </row>
    <row r="17" spans="1:11" s="22" customFormat="1" ht="15" x14ac:dyDescent="0.2">
      <c r="A17" s="20" t="s">
        <v>6</v>
      </c>
      <c r="B17" s="21" t="s">
        <v>4</v>
      </c>
      <c r="C17" s="21" t="s">
        <v>288</v>
      </c>
      <c r="D17" s="21"/>
      <c r="E17" s="4">
        <f>E18</f>
        <v>2240.6</v>
      </c>
      <c r="G17" s="39" t="s">
        <v>4</v>
      </c>
      <c r="H17" s="40" t="s">
        <v>288</v>
      </c>
      <c r="I17" s="40"/>
      <c r="J17" s="41">
        <v>2240600</v>
      </c>
      <c r="K17" s="16"/>
    </row>
    <row r="18" spans="1:11" s="22" customFormat="1" ht="60" x14ac:dyDescent="0.2">
      <c r="A18" s="20" t="s">
        <v>8</v>
      </c>
      <c r="B18" s="21" t="s">
        <v>4</v>
      </c>
      <c r="C18" s="21" t="s">
        <v>288</v>
      </c>
      <c r="D18" s="21" t="s">
        <v>7</v>
      </c>
      <c r="E18" s="4">
        <f>E19</f>
        <v>2240.6</v>
      </c>
      <c r="G18" s="39" t="s">
        <v>4</v>
      </c>
      <c r="H18" s="40" t="s">
        <v>288</v>
      </c>
      <c r="I18" s="40" t="s">
        <v>7</v>
      </c>
      <c r="J18" s="41">
        <v>2240600</v>
      </c>
      <c r="K18" s="16"/>
    </row>
    <row r="19" spans="1:11" s="19" customFormat="1" ht="30" x14ac:dyDescent="0.2">
      <c r="A19" s="20" t="s">
        <v>10</v>
      </c>
      <c r="B19" s="21" t="s">
        <v>4</v>
      </c>
      <c r="C19" s="21" t="s">
        <v>288</v>
      </c>
      <c r="D19" s="21" t="s">
        <v>9</v>
      </c>
      <c r="E19" s="4">
        <v>2240.6</v>
      </c>
      <c r="G19" s="39" t="s">
        <v>4</v>
      </c>
      <c r="H19" s="40" t="s">
        <v>288</v>
      </c>
      <c r="I19" s="40" t="s">
        <v>9</v>
      </c>
      <c r="J19" s="41">
        <v>2240600</v>
      </c>
      <c r="K19" s="16"/>
    </row>
    <row r="20" spans="1:11" s="22" customFormat="1" ht="45" x14ac:dyDescent="0.2">
      <c r="A20" s="17" t="s">
        <v>484</v>
      </c>
      <c r="B20" s="18" t="s">
        <v>11</v>
      </c>
      <c r="C20" s="18"/>
      <c r="D20" s="18"/>
      <c r="E20" s="3">
        <f>E21</f>
        <v>1769.2</v>
      </c>
      <c r="G20" s="39" t="s">
        <v>11</v>
      </c>
      <c r="H20" s="40"/>
      <c r="I20" s="40"/>
      <c r="J20" s="41">
        <v>1769200</v>
      </c>
      <c r="K20" s="16"/>
    </row>
    <row r="21" spans="1:11" s="22" customFormat="1" ht="15" x14ac:dyDescent="0.2">
      <c r="A21" s="20" t="s">
        <v>285</v>
      </c>
      <c r="B21" s="21" t="s">
        <v>11</v>
      </c>
      <c r="C21" s="21" t="s">
        <v>286</v>
      </c>
      <c r="D21" s="21"/>
      <c r="E21" s="4">
        <f>E22</f>
        <v>1769.2</v>
      </c>
      <c r="G21" s="39" t="s">
        <v>11</v>
      </c>
      <c r="H21" s="40" t="s">
        <v>286</v>
      </c>
      <c r="I21" s="40"/>
      <c r="J21" s="41">
        <v>1769200</v>
      </c>
      <c r="K21" s="16"/>
    </row>
    <row r="22" spans="1:11" s="22" customFormat="1" ht="30" x14ac:dyDescent="0.2">
      <c r="A22" s="20" t="s">
        <v>424</v>
      </c>
      <c r="B22" s="21" t="s">
        <v>11</v>
      </c>
      <c r="C22" s="21" t="s">
        <v>287</v>
      </c>
      <c r="D22" s="21"/>
      <c r="E22" s="4">
        <f>E23+E26</f>
        <v>1769.2</v>
      </c>
      <c r="G22" s="39" t="s">
        <v>11</v>
      </c>
      <c r="H22" s="40" t="s">
        <v>287</v>
      </c>
      <c r="I22" s="40"/>
      <c r="J22" s="41">
        <v>1769200</v>
      </c>
      <c r="K22" s="16"/>
    </row>
    <row r="23" spans="1:11" s="22" customFormat="1" ht="15" x14ac:dyDescent="0.2">
      <c r="A23" s="20" t="s">
        <v>17</v>
      </c>
      <c r="B23" s="21" t="s">
        <v>11</v>
      </c>
      <c r="C23" s="21" t="s">
        <v>289</v>
      </c>
      <c r="D23" s="21"/>
      <c r="E23" s="4">
        <f>E24</f>
        <v>937.2</v>
      </c>
      <c r="G23" s="39" t="s">
        <v>11</v>
      </c>
      <c r="H23" s="40" t="s">
        <v>289</v>
      </c>
      <c r="I23" s="40"/>
      <c r="J23" s="41">
        <v>937200</v>
      </c>
      <c r="K23" s="16"/>
    </row>
    <row r="24" spans="1:11" s="22" customFormat="1" ht="60" x14ac:dyDescent="0.2">
      <c r="A24" s="20" t="s">
        <v>8</v>
      </c>
      <c r="B24" s="21" t="s">
        <v>11</v>
      </c>
      <c r="C24" s="21" t="s">
        <v>289</v>
      </c>
      <c r="D24" s="21" t="s">
        <v>7</v>
      </c>
      <c r="E24" s="4">
        <f>E25</f>
        <v>937.2</v>
      </c>
      <c r="G24" s="39" t="s">
        <v>11</v>
      </c>
      <c r="H24" s="40" t="s">
        <v>289</v>
      </c>
      <c r="I24" s="40" t="s">
        <v>7</v>
      </c>
      <c r="J24" s="41">
        <v>937200</v>
      </c>
      <c r="K24" s="16"/>
    </row>
    <row r="25" spans="1:11" s="22" customFormat="1" ht="30" x14ac:dyDescent="0.2">
      <c r="A25" s="20" t="s">
        <v>10</v>
      </c>
      <c r="B25" s="21" t="s">
        <v>11</v>
      </c>
      <c r="C25" s="21" t="s">
        <v>289</v>
      </c>
      <c r="D25" s="21" t="s">
        <v>9</v>
      </c>
      <c r="E25" s="4">
        <v>937.2</v>
      </c>
      <c r="G25" s="39" t="s">
        <v>11</v>
      </c>
      <c r="H25" s="40" t="s">
        <v>289</v>
      </c>
      <c r="I25" s="40" t="s">
        <v>9</v>
      </c>
      <c r="J25" s="41">
        <v>937200</v>
      </c>
      <c r="K25" s="16"/>
    </row>
    <row r="26" spans="1:11" s="22" customFormat="1" ht="15" x14ac:dyDescent="0.2">
      <c r="A26" s="20" t="s">
        <v>465</v>
      </c>
      <c r="B26" s="21" t="s">
        <v>11</v>
      </c>
      <c r="C26" s="21" t="s">
        <v>290</v>
      </c>
      <c r="D26" s="21"/>
      <c r="E26" s="4">
        <f>E27+E29</f>
        <v>832</v>
      </c>
      <c r="G26" s="39" t="s">
        <v>11</v>
      </c>
      <c r="H26" s="40" t="s">
        <v>290</v>
      </c>
      <c r="I26" s="40"/>
      <c r="J26" s="41">
        <v>832000</v>
      </c>
      <c r="K26" s="16"/>
    </row>
    <row r="27" spans="1:11" s="22" customFormat="1" ht="60" x14ac:dyDescent="0.2">
      <c r="A27" s="20" t="s">
        <v>8</v>
      </c>
      <c r="B27" s="21" t="s">
        <v>11</v>
      </c>
      <c r="C27" s="21" t="s">
        <v>290</v>
      </c>
      <c r="D27" s="21" t="s">
        <v>7</v>
      </c>
      <c r="E27" s="4">
        <f>E28</f>
        <v>748.7</v>
      </c>
      <c r="G27" s="39" t="s">
        <v>11</v>
      </c>
      <c r="H27" s="40" t="s">
        <v>290</v>
      </c>
      <c r="I27" s="40" t="s">
        <v>7</v>
      </c>
      <c r="J27" s="41">
        <v>748700</v>
      </c>
      <c r="K27" s="16"/>
    </row>
    <row r="28" spans="1:11" s="22" customFormat="1" ht="30" x14ac:dyDescent="0.2">
      <c r="A28" s="20" t="s">
        <v>10</v>
      </c>
      <c r="B28" s="21" t="s">
        <v>11</v>
      </c>
      <c r="C28" s="21" t="s">
        <v>290</v>
      </c>
      <c r="D28" s="21" t="s">
        <v>9</v>
      </c>
      <c r="E28" s="4">
        <v>748.7</v>
      </c>
      <c r="G28" s="39" t="s">
        <v>11</v>
      </c>
      <c r="H28" s="40" t="s">
        <v>290</v>
      </c>
      <c r="I28" s="40" t="s">
        <v>9</v>
      </c>
      <c r="J28" s="41">
        <v>748700</v>
      </c>
      <c r="K28" s="16"/>
    </row>
    <row r="29" spans="1:11" s="22" customFormat="1" ht="30" x14ac:dyDescent="0.2">
      <c r="A29" s="20" t="s">
        <v>14</v>
      </c>
      <c r="B29" s="21" t="s">
        <v>11</v>
      </c>
      <c r="C29" s="21" t="s">
        <v>290</v>
      </c>
      <c r="D29" s="21" t="s">
        <v>13</v>
      </c>
      <c r="E29" s="4">
        <v>83.3</v>
      </c>
      <c r="G29" s="39" t="s">
        <v>11</v>
      </c>
      <c r="H29" s="40" t="s">
        <v>290</v>
      </c>
      <c r="I29" s="40" t="s">
        <v>13</v>
      </c>
      <c r="J29" s="41">
        <v>83300</v>
      </c>
      <c r="K29" s="16"/>
    </row>
    <row r="30" spans="1:11" s="19" customFormat="1" ht="30" x14ac:dyDescent="0.2">
      <c r="A30" s="20" t="s">
        <v>16</v>
      </c>
      <c r="B30" s="21" t="s">
        <v>11</v>
      </c>
      <c r="C30" s="21" t="s">
        <v>290</v>
      </c>
      <c r="D30" s="21" t="s">
        <v>15</v>
      </c>
      <c r="E30" s="4">
        <v>83.3</v>
      </c>
      <c r="G30" s="39" t="s">
        <v>11</v>
      </c>
      <c r="H30" s="40" t="s">
        <v>290</v>
      </c>
      <c r="I30" s="40" t="s">
        <v>15</v>
      </c>
      <c r="J30" s="41">
        <v>83300</v>
      </c>
      <c r="K30" s="16"/>
    </row>
    <row r="31" spans="1:11" s="22" customFormat="1" ht="45" x14ac:dyDescent="0.2">
      <c r="A31" s="17" t="s">
        <v>19</v>
      </c>
      <c r="B31" s="18" t="s">
        <v>18</v>
      </c>
      <c r="C31" s="18"/>
      <c r="D31" s="18"/>
      <c r="E31" s="3">
        <f>E32+E40+E48+E56+E64+E72+E136+E80</f>
        <v>32733.4</v>
      </c>
      <c r="G31" s="39" t="s">
        <v>18</v>
      </c>
      <c r="H31" s="40"/>
      <c r="I31" s="40"/>
      <c r="J31" s="41">
        <v>32733400</v>
      </c>
      <c r="K31" s="16"/>
    </row>
    <row r="32" spans="1:11" s="22" customFormat="1" ht="30" x14ac:dyDescent="0.2">
      <c r="A32" s="20" t="s">
        <v>214</v>
      </c>
      <c r="B32" s="21" t="s">
        <v>18</v>
      </c>
      <c r="C32" s="21" t="s">
        <v>215</v>
      </c>
      <c r="D32" s="21"/>
      <c r="E32" s="4">
        <f>E33</f>
        <v>27</v>
      </c>
      <c r="G32" s="39" t="s">
        <v>18</v>
      </c>
      <c r="H32" s="40" t="s">
        <v>215</v>
      </c>
      <c r="I32" s="40"/>
      <c r="J32" s="41">
        <v>27000</v>
      </c>
      <c r="K32" s="16"/>
    </row>
    <row r="33" spans="1:11" s="22" customFormat="1" ht="30" x14ac:dyDescent="0.2">
      <c r="A33" s="20" t="s">
        <v>202</v>
      </c>
      <c r="B33" s="21" t="s">
        <v>18</v>
      </c>
      <c r="C33" s="21" t="s">
        <v>216</v>
      </c>
      <c r="D33" s="21"/>
      <c r="E33" s="4">
        <f>E34</f>
        <v>27</v>
      </c>
      <c r="G33" s="39" t="s">
        <v>18</v>
      </c>
      <c r="H33" s="40" t="s">
        <v>216</v>
      </c>
      <c r="I33" s="40"/>
      <c r="J33" s="41">
        <v>27000</v>
      </c>
      <c r="K33" s="16"/>
    </row>
    <row r="34" spans="1:11" s="22" customFormat="1" ht="90" x14ac:dyDescent="0.2">
      <c r="A34" s="20" t="s">
        <v>30</v>
      </c>
      <c r="B34" s="21" t="s">
        <v>18</v>
      </c>
      <c r="C34" s="21" t="s">
        <v>217</v>
      </c>
      <c r="D34" s="21"/>
      <c r="E34" s="4">
        <f>E35</f>
        <v>27</v>
      </c>
      <c r="G34" s="39" t="s">
        <v>18</v>
      </c>
      <c r="H34" s="40" t="s">
        <v>217</v>
      </c>
      <c r="I34" s="40"/>
      <c r="J34" s="41">
        <v>27000</v>
      </c>
      <c r="K34" s="16"/>
    </row>
    <row r="35" spans="1:11" s="22" customFormat="1" ht="75" x14ac:dyDescent="0.2">
      <c r="A35" s="20" t="s">
        <v>31</v>
      </c>
      <c r="B35" s="21" t="s">
        <v>18</v>
      </c>
      <c r="C35" s="21" t="s">
        <v>218</v>
      </c>
      <c r="D35" s="21"/>
      <c r="E35" s="4">
        <f>E36+E38</f>
        <v>27</v>
      </c>
      <c r="G35" s="39" t="s">
        <v>18</v>
      </c>
      <c r="H35" s="40" t="s">
        <v>218</v>
      </c>
      <c r="I35" s="40"/>
      <c r="J35" s="41">
        <v>27000</v>
      </c>
      <c r="K35" s="16"/>
    </row>
    <row r="36" spans="1:11" s="22" customFormat="1" ht="60" x14ac:dyDescent="0.2">
      <c r="A36" s="20" t="s">
        <v>8</v>
      </c>
      <c r="B36" s="21" t="s">
        <v>18</v>
      </c>
      <c r="C36" s="21" t="s">
        <v>218</v>
      </c>
      <c r="D36" s="21" t="s">
        <v>7</v>
      </c>
      <c r="E36" s="4">
        <f>E37</f>
        <v>24.7</v>
      </c>
      <c r="G36" s="39" t="s">
        <v>18</v>
      </c>
      <c r="H36" s="40" t="s">
        <v>218</v>
      </c>
      <c r="I36" s="40" t="s">
        <v>7</v>
      </c>
      <c r="J36" s="41">
        <v>24738</v>
      </c>
      <c r="K36" s="16"/>
    </row>
    <row r="37" spans="1:11" s="22" customFormat="1" ht="30" x14ac:dyDescent="0.2">
      <c r="A37" s="20" t="s">
        <v>10</v>
      </c>
      <c r="B37" s="21" t="s">
        <v>18</v>
      </c>
      <c r="C37" s="21" t="s">
        <v>218</v>
      </c>
      <c r="D37" s="21" t="s">
        <v>9</v>
      </c>
      <c r="E37" s="4">
        <v>24.7</v>
      </c>
      <c r="G37" s="39" t="s">
        <v>18</v>
      </c>
      <c r="H37" s="40" t="s">
        <v>218</v>
      </c>
      <c r="I37" s="40" t="s">
        <v>9</v>
      </c>
      <c r="J37" s="41">
        <v>24738</v>
      </c>
      <c r="K37" s="16"/>
    </row>
    <row r="38" spans="1:11" s="22" customFormat="1" ht="30" x14ac:dyDescent="0.2">
      <c r="A38" s="20" t="s">
        <v>14</v>
      </c>
      <c r="B38" s="21" t="s">
        <v>18</v>
      </c>
      <c r="C38" s="21" t="s">
        <v>218</v>
      </c>
      <c r="D38" s="21" t="s">
        <v>13</v>
      </c>
      <c r="E38" s="4">
        <f>E39</f>
        <v>2.2999999999999998</v>
      </c>
      <c r="G38" s="39" t="s">
        <v>18</v>
      </c>
      <c r="H38" s="40" t="s">
        <v>218</v>
      </c>
      <c r="I38" s="40" t="s">
        <v>13</v>
      </c>
      <c r="J38" s="41">
        <v>2262</v>
      </c>
      <c r="K38" s="16"/>
    </row>
    <row r="39" spans="1:11" s="22" customFormat="1" ht="30" x14ac:dyDescent="0.2">
      <c r="A39" s="20" t="s">
        <v>16</v>
      </c>
      <c r="B39" s="21" t="s">
        <v>18</v>
      </c>
      <c r="C39" s="21" t="s">
        <v>218</v>
      </c>
      <c r="D39" s="21" t="s">
        <v>15</v>
      </c>
      <c r="E39" s="4">
        <v>2.2999999999999998</v>
      </c>
      <c r="G39" s="39" t="s">
        <v>18</v>
      </c>
      <c r="H39" s="40" t="s">
        <v>218</v>
      </c>
      <c r="I39" s="40" t="s">
        <v>15</v>
      </c>
      <c r="J39" s="41">
        <v>2262</v>
      </c>
      <c r="K39" s="16"/>
    </row>
    <row r="40" spans="1:11" s="22" customFormat="1" ht="45" x14ac:dyDescent="0.2">
      <c r="A40" s="20" t="s">
        <v>219</v>
      </c>
      <c r="B40" s="21" t="s">
        <v>18</v>
      </c>
      <c r="C40" s="21" t="s">
        <v>24</v>
      </c>
      <c r="D40" s="21"/>
      <c r="E40" s="4">
        <f>E41</f>
        <v>1.4</v>
      </c>
      <c r="G40" s="39" t="s">
        <v>18</v>
      </c>
      <c r="H40" s="40" t="s">
        <v>24</v>
      </c>
      <c r="I40" s="40"/>
      <c r="J40" s="41">
        <v>1400</v>
      </c>
      <c r="K40" s="16"/>
    </row>
    <row r="41" spans="1:11" s="22" customFormat="1" ht="30" x14ac:dyDescent="0.2">
      <c r="A41" s="20" t="s">
        <v>26</v>
      </c>
      <c r="B41" s="21" t="s">
        <v>18</v>
      </c>
      <c r="C41" s="21" t="s">
        <v>25</v>
      </c>
      <c r="D41" s="21"/>
      <c r="E41" s="4">
        <f>E42</f>
        <v>1.4</v>
      </c>
      <c r="G41" s="39" t="s">
        <v>18</v>
      </c>
      <c r="H41" s="40" t="s">
        <v>25</v>
      </c>
      <c r="I41" s="40"/>
      <c r="J41" s="41">
        <v>1400</v>
      </c>
      <c r="K41" s="16"/>
    </row>
    <row r="42" spans="1:11" s="22" customFormat="1" ht="60" x14ac:dyDescent="0.2">
      <c r="A42" s="20" t="s">
        <v>28</v>
      </c>
      <c r="B42" s="21" t="s">
        <v>18</v>
      </c>
      <c r="C42" s="21" t="s">
        <v>27</v>
      </c>
      <c r="D42" s="21"/>
      <c r="E42" s="4">
        <f>E43</f>
        <v>1.4</v>
      </c>
      <c r="G42" s="39" t="s">
        <v>18</v>
      </c>
      <c r="H42" s="40" t="s">
        <v>27</v>
      </c>
      <c r="I42" s="40"/>
      <c r="J42" s="41">
        <v>1400</v>
      </c>
      <c r="K42" s="16"/>
    </row>
    <row r="43" spans="1:11" s="22" customFormat="1" ht="90" x14ac:dyDescent="0.2">
      <c r="A43" s="20" t="s">
        <v>220</v>
      </c>
      <c r="B43" s="21" t="s">
        <v>18</v>
      </c>
      <c r="C43" s="21" t="s">
        <v>29</v>
      </c>
      <c r="D43" s="21"/>
      <c r="E43" s="4">
        <f>E44+E46</f>
        <v>1.4</v>
      </c>
      <c r="G43" s="39" t="s">
        <v>18</v>
      </c>
      <c r="H43" s="40" t="s">
        <v>29</v>
      </c>
      <c r="I43" s="40"/>
      <c r="J43" s="41">
        <v>1400</v>
      </c>
      <c r="K43" s="16"/>
    </row>
    <row r="44" spans="1:11" s="22" customFormat="1" ht="60" x14ac:dyDescent="0.2">
      <c r="A44" s="20" t="s">
        <v>8</v>
      </c>
      <c r="B44" s="21" t="s">
        <v>18</v>
      </c>
      <c r="C44" s="21" t="s">
        <v>29</v>
      </c>
      <c r="D44" s="21" t="s">
        <v>7</v>
      </c>
      <c r="E44" s="4">
        <f>E45</f>
        <v>1.2</v>
      </c>
      <c r="G44" s="39" t="s">
        <v>18</v>
      </c>
      <c r="H44" s="40" t="s">
        <v>29</v>
      </c>
      <c r="I44" s="40" t="s">
        <v>7</v>
      </c>
      <c r="J44" s="41">
        <v>1241</v>
      </c>
      <c r="K44" s="16"/>
    </row>
    <row r="45" spans="1:11" s="22" customFormat="1" ht="30" x14ac:dyDescent="0.2">
      <c r="A45" s="20" t="s">
        <v>10</v>
      </c>
      <c r="B45" s="21" t="s">
        <v>18</v>
      </c>
      <c r="C45" s="21" t="s">
        <v>29</v>
      </c>
      <c r="D45" s="21" t="s">
        <v>9</v>
      </c>
      <c r="E45" s="4">
        <v>1.2</v>
      </c>
      <c r="G45" s="39" t="s">
        <v>18</v>
      </c>
      <c r="H45" s="40" t="s">
        <v>29</v>
      </c>
      <c r="I45" s="40" t="s">
        <v>9</v>
      </c>
      <c r="J45" s="41">
        <v>1241</v>
      </c>
      <c r="K45" s="16"/>
    </row>
    <row r="46" spans="1:11" s="22" customFormat="1" ht="30" x14ac:dyDescent="0.2">
      <c r="A46" s="20" t="s">
        <v>14</v>
      </c>
      <c r="B46" s="21" t="s">
        <v>18</v>
      </c>
      <c r="C46" s="21" t="s">
        <v>29</v>
      </c>
      <c r="D46" s="21" t="s">
        <v>13</v>
      </c>
      <c r="E46" s="4">
        <f>E47</f>
        <v>0.2</v>
      </c>
      <c r="G46" s="39" t="s">
        <v>18</v>
      </c>
      <c r="H46" s="40" t="s">
        <v>29</v>
      </c>
      <c r="I46" s="40" t="s">
        <v>13</v>
      </c>
      <c r="J46" s="41">
        <v>159</v>
      </c>
      <c r="K46" s="16"/>
    </row>
    <row r="47" spans="1:11" s="22" customFormat="1" ht="30" x14ac:dyDescent="0.2">
      <c r="A47" s="20" t="s">
        <v>16</v>
      </c>
      <c r="B47" s="21" t="s">
        <v>18</v>
      </c>
      <c r="C47" s="21" t="s">
        <v>29</v>
      </c>
      <c r="D47" s="21" t="s">
        <v>15</v>
      </c>
      <c r="E47" s="4">
        <v>0.2</v>
      </c>
      <c r="G47" s="39" t="s">
        <v>18</v>
      </c>
      <c r="H47" s="40" t="s">
        <v>29</v>
      </c>
      <c r="I47" s="40" t="s">
        <v>15</v>
      </c>
      <c r="J47" s="41">
        <v>159</v>
      </c>
      <c r="K47" s="16"/>
    </row>
    <row r="48" spans="1:11" s="22" customFormat="1" ht="30" x14ac:dyDescent="0.2">
      <c r="A48" s="20" t="s">
        <v>33</v>
      </c>
      <c r="B48" s="21" t="s">
        <v>18</v>
      </c>
      <c r="C48" s="21" t="s">
        <v>32</v>
      </c>
      <c r="D48" s="21"/>
      <c r="E48" s="4">
        <f>E49</f>
        <v>140</v>
      </c>
      <c r="G48" s="39" t="s">
        <v>18</v>
      </c>
      <c r="H48" s="40" t="s">
        <v>32</v>
      </c>
      <c r="I48" s="40"/>
      <c r="J48" s="41">
        <v>140000</v>
      </c>
      <c r="K48" s="16"/>
    </row>
    <row r="49" spans="1:11" s="22" customFormat="1" ht="15" x14ac:dyDescent="0.2">
      <c r="A49" s="20" t="s">
        <v>35</v>
      </c>
      <c r="B49" s="21" t="s">
        <v>18</v>
      </c>
      <c r="C49" s="21" t="s">
        <v>34</v>
      </c>
      <c r="D49" s="21"/>
      <c r="E49" s="4">
        <f>E50</f>
        <v>140</v>
      </c>
      <c r="G49" s="39" t="s">
        <v>18</v>
      </c>
      <c r="H49" s="40" t="s">
        <v>34</v>
      </c>
      <c r="I49" s="40"/>
      <c r="J49" s="41">
        <v>140000</v>
      </c>
      <c r="K49" s="16"/>
    </row>
    <row r="50" spans="1:11" s="22" customFormat="1" ht="30" x14ac:dyDescent="0.2">
      <c r="A50" s="20" t="s">
        <v>37</v>
      </c>
      <c r="B50" s="21" t="s">
        <v>18</v>
      </c>
      <c r="C50" s="21" t="s">
        <v>36</v>
      </c>
      <c r="D50" s="21"/>
      <c r="E50" s="4">
        <f>E51</f>
        <v>140</v>
      </c>
      <c r="G50" s="39" t="s">
        <v>18</v>
      </c>
      <c r="H50" s="40" t="s">
        <v>36</v>
      </c>
      <c r="I50" s="40"/>
      <c r="J50" s="41">
        <v>140000</v>
      </c>
      <c r="K50" s="16"/>
    </row>
    <row r="51" spans="1:11" s="22" customFormat="1" ht="45" x14ac:dyDescent="0.2">
      <c r="A51" s="20" t="s">
        <v>39</v>
      </c>
      <c r="B51" s="21" t="s">
        <v>18</v>
      </c>
      <c r="C51" s="21" t="s">
        <v>38</v>
      </c>
      <c r="D51" s="21"/>
      <c r="E51" s="4">
        <f>E52+E54</f>
        <v>140</v>
      </c>
      <c r="G51" s="39" t="s">
        <v>18</v>
      </c>
      <c r="H51" s="40" t="s">
        <v>38</v>
      </c>
      <c r="I51" s="40"/>
      <c r="J51" s="41">
        <v>140000</v>
      </c>
      <c r="K51" s="16"/>
    </row>
    <row r="52" spans="1:11" s="22" customFormat="1" ht="60" x14ac:dyDescent="0.2">
      <c r="A52" s="20" t="s">
        <v>8</v>
      </c>
      <c r="B52" s="21" t="s">
        <v>18</v>
      </c>
      <c r="C52" s="21" t="s">
        <v>38</v>
      </c>
      <c r="D52" s="21" t="s">
        <v>7</v>
      </c>
      <c r="E52" s="4">
        <f>E53</f>
        <v>123.5</v>
      </c>
      <c r="G52" s="39" t="s">
        <v>18</v>
      </c>
      <c r="H52" s="40" t="s">
        <v>38</v>
      </c>
      <c r="I52" s="40" t="s">
        <v>7</v>
      </c>
      <c r="J52" s="41">
        <v>123547</v>
      </c>
      <c r="K52" s="16"/>
    </row>
    <row r="53" spans="1:11" s="22" customFormat="1" ht="30" x14ac:dyDescent="0.2">
      <c r="A53" s="20" t="s">
        <v>10</v>
      </c>
      <c r="B53" s="21" t="s">
        <v>18</v>
      </c>
      <c r="C53" s="21" t="s">
        <v>38</v>
      </c>
      <c r="D53" s="21" t="s">
        <v>9</v>
      </c>
      <c r="E53" s="4">
        <v>123.5</v>
      </c>
      <c r="G53" s="39" t="s">
        <v>18</v>
      </c>
      <c r="H53" s="40" t="s">
        <v>38</v>
      </c>
      <c r="I53" s="40" t="s">
        <v>9</v>
      </c>
      <c r="J53" s="41">
        <v>123547</v>
      </c>
      <c r="K53" s="16"/>
    </row>
    <row r="54" spans="1:11" s="22" customFormat="1" ht="30" x14ac:dyDescent="0.2">
      <c r="A54" s="20" t="s">
        <v>14</v>
      </c>
      <c r="B54" s="21" t="s">
        <v>18</v>
      </c>
      <c r="C54" s="21" t="s">
        <v>38</v>
      </c>
      <c r="D54" s="21" t="s">
        <v>13</v>
      </c>
      <c r="E54" s="4">
        <f>E55</f>
        <v>16.5</v>
      </c>
      <c r="G54" s="39" t="s">
        <v>18</v>
      </c>
      <c r="H54" s="40" t="s">
        <v>38</v>
      </c>
      <c r="I54" s="40" t="s">
        <v>13</v>
      </c>
      <c r="J54" s="41">
        <v>16453</v>
      </c>
      <c r="K54" s="16"/>
    </row>
    <row r="55" spans="1:11" s="22" customFormat="1" ht="30" x14ac:dyDescent="0.2">
      <c r="A55" s="20" t="s">
        <v>16</v>
      </c>
      <c r="B55" s="21" t="s">
        <v>18</v>
      </c>
      <c r="C55" s="21" t="s">
        <v>38</v>
      </c>
      <c r="D55" s="21" t="s">
        <v>15</v>
      </c>
      <c r="E55" s="4">
        <v>16.5</v>
      </c>
      <c r="G55" s="39" t="s">
        <v>18</v>
      </c>
      <c r="H55" s="40" t="s">
        <v>38</v>
      </c>
      <c r="I55" s="40" t="s">
        <v>15</v>
      </c>
      <c r="J55" s="41">
        <v>16453</v>
      </c>
      <c r="K55" s="16"/>
    </row>
    <row r="56" spans="1:11" s="22" customFormat="1" ht="30" x14ac:dyDescent="0.2">
      <c r="A56" s="20" t="s">
        <v>140</v>
      </c>
      <c r="B56" s="21" t="s">
        <v>18</v>
      </c>
      <c r="C56" s="21" t="s">
        <v>139</v>
      </c>
      <c r="D56" s="21"/>
      <c r="E56" s="4">
        <f>E57</f>
        <v>806.4</v>
      </c>
      <c r="G56" s="39" t="s">
        <v>18</v>
      </c>
      <c r="H56" s="40" t="s">
        <v>139</v>
      </c>
      <c r="I56" s="40"/>
      <c r="J56" s="41">
        <v>806400</v>
      </c>
      <c r="K56" s="16"/>
    </row>
    <row r="57" spans="1:11" s="22" customFormat="1" ht="30" x14ac:dyDescent="0.2">
      <c r="A57" s="20" t="s">
        <v>221</v>
      </c>
      <c r="B57" s="21" t="s">
        <v>18</v>
      </c>
      <c r="C57" s="21" t="s">
        <v>222</v>
      </c>
      <c r="D57" s="21"/>
      <c r="E57" s="4">
        <f>E58</f>
        <v>806.4</v>
      </c>
      <c r="G57" s="39" t="s">
        <v>18</v>
      </c>
      <c r="H57" s="40" t="s">
        <v>222</v>
      </c>
      <c r="I57" s="40"/>
      <c r="J57" s="41">
        <v>806400</v>
      </c>
      <c r="K57" s="16"/>
    </row>
    <row r="58" spans="1:11" s="22" customFormat="1" ht="30" x14ac:dyDescent="0.2">
      <c r="A58" s="20" t="s">
        <v>40</v>
      </c>
      <c r="B58" s="21" t="s">
        <v>18</v>
      </c>
      <c r="C58" s="21" t="s">
        <v>223</v>
      </c>
      <c r="D58" s="21"/>
      <c r="E58" s="4">
        <f>E59</f>
        <v>806.4</v>
      </c>
      <c r="G58" s="39" t="s">
        <v>18</v>
      </c>
      <c r="H58" s="40" t="s">
        <v>223</v>
      </c>
      <c r="I58" s="40"/>
      <c r="J58" s="41">
        <v>806400</v>
      </c>
      <c r="K58" s="16"/>
    </row>
    <row r="59" spans="1:11" s="22" customFormat="1" ht="45" x14ac:dyDescent="0.2">
      <c r="A59" s="20" t="s">
        <v>41</v>
      </c>
      <c r="B59" s="21" t="s">
        <v>18</v>
      </c>
      <c r="C59" s="21" t="s">
        <v>224</v>
      </c>
      <c r="D59" s="21"/>
      <c r="E59" s="4">
        <f>E60+E62</f>
        <v>806.4</v>
      </c>
      <c r="G59" s="39" t="s">
        <v>18</v>
      </c>
      <c r="H59" s="40" t="s">
        <v>224</v>
      </c>
      <c r="I59" s="40"/>
      <c r="J59" s="41">
        <v>806400</v>
      </c>
      <c r="K59" s="16"/>
    </row>
    <row r="60" spans="1:11" s="22" customFormat="1" ht="60" x14ac:dyDescent="0.2">
      <c r="A60" s="20" t="s">
        <v>8</v>
      </c>
      <c r="B60" s="21" t="s">
        <v>18</v>
      </c>
      <c r="C60" s="21" t="s">
        <v>224</v>
      </c>
      <c r="D60" s="21" t="s">
        <v>7</v>
      </c>
      <c r="E60" s="4">
        <f>E61</f>
        <v>733</v>
      </c>
      <c r="G60" s="39" t="s">
        <v>18</v>
      </c>
      <c r="H60" s="40" t="s">
        <v>224</v>
      </c>
      <c r="I60" s="40" t="s">
        <v>7</v>
      </c>
      <c r="J60" s="41">
        <v>733000</v>
      </c>
      <c r="K60" s="16"/>
    </row>
    <row r="61" spans="1:11" s="22" customFormat="1" ht="30" x14ac:dyDescent="0.2">
      <c r="A61" s="20" t="s">
        <v>10</v>
      </c>
      <c r="B61" s="21" t="s">
        <v>18</v>
      </c>
      <c r="C61" s="21" t="s">
        <v>224</v>
      </c>
      <c r="D61" s="21" t="s">
        <v>9</v>
      </c>
      <c r="E61" s="4">
        <v>733</v>
      </c>
      <c r="G61" s="39" t="s">
        <v>18</v>
      </c>
      <c r="H61" s="40" t="s">
        <v>224</v>
      </c>
      <c r="I61" s="40" t="s">
        <v>9</v>
      </c>
      <c r="J61" s="41">
        <v>733000</v>
      </c>
      <c r="K61" s="16"/>
    </row>
    <row r="62" spans="1:11" s="22" customFormat="1" ht="30" x14ac:dyDescent="0.2">
      <c r="A62" s="20" t="s">
        <v>14</v>
      </c>
      <c r="B62" s="21" t="s">
        <v>18</v>
      </c>
      <c r="C62" s="21" t="s">
        <v>224</v>
      </c>
      <c r="D62" s="21" t="s">
        <v>13</v>
      </c>
      <c r="E62" s="4">
        <f>E63</f>
        <v>73.400000000000006</v>
      </c>
      <c r="G62" s="39" t="s">
        <v>18</v>
      </c>
      <c r="H62" s="40" t="s">
        <v>224</v>
      </c>
      <c r="I62" s="40" t="s">
        <v>13</v>
      </c>
      <c r="J62" s="41">
        <v>73400</v>
      </c>
      <c r="K62" s="16"/>
    </row>
    <row r="63" spans="1:11" s="22" customFormat="1" ht="30" x14ac:dyDescent="0.2">
      <c r="A63" s="20" t="s">
        <v>16</v>
      </c>
      <c r="B63" s="21" t="s">
        <v>18</v>
      </c>
      <c r="C63" s="21" t="s">
        <v>224</v>
      </c>
      <c r="D63" s="21" t="s">
        <v>15</v>
      </c>
      <c r="E63" s="30">
        <v>73.400000000000006</v>
      </c>
      <c r="G63" s="39" t="s">
        <v>18</v>
      </c>
      <c r="H63" s="40" t="s">
        <v>224</v>
      </c>
      <c r="I63" s="40" t="s">
        <v>15</v>
      </c>
      <c r="J63" s="41">
        <v>73400</v>
      </c>
      <c r="K63" s="16"/>
    </row>
    <row r="64" spans="1:11" s="22" customFormat="1" ht="15" x14ac:dyDescent="0.2">
      <c r="A64" s="20" t="s">
        <v>225</v>
      </c>
      <c r="B64" s="21" t="s">
        <v>18</v>
      </c>
      <c r="C64" s="21" t="s">
        <v>42</v>
      </c>
      <c r="D64" s="21"/>
      <c r="E64" s="4">
        <f>E65</f>
        <v>60.1</v>
      </c>
      <c r="G64" s="39" t="s">
        <v>18</v>
      </c>
      <c r="H64" s="40" t="s">
        <v>42</v>
      </c>
      <c r="I64" s="40"/>
      <c r="J64" s="41">
        <v>60100</v>
      </c>
      <c r="K64" s="16"/>
    </row>
    <row r="65" spans="1:11" s="22" customFormat="1" ht="30" x14ac:dyDescent="0.2">
      <c r="A65" s="20" t="s">
        <v>43</v>
      </c>
      <c r="B65" s="21" t="s">
        <v>18</v>
      </c>
      <c r="C65" s="21" t="s">
        <v>227</v>
      </c>
      <c r="D65" s="21"/>
      <c r="E65" s="4">
        <f>E66</f>
        <v>60.1</v>
      </c>
      <c r="G65" s="39" t="s">
        <v>18</v>
      </c>
      <c r="H65" s="40" t="s">
        <v>227</v>
      </c>
      <c r="I65" s="40"/>
      <c r="J65" s="41">
        <v>60100</v>
      </c>
      <c r="K65" s="16"/>
    </row>
    <row r="66" spans="1:11" ht="90" x14ac:dyDescent="0.2">
      <c r="A66" s="23" t="s">
        <v>226</v>
      </c>
      <c r="B66" s="21" t="s">
        <v>18</v>
      </c>
      <c r="C66" s="21" t="s">
        <v>228</v>
      </c>
      <c r="D66" s="21"/>
      <c r="E66" s="4">
        <f>E67</f>
        <v>60.1</v>
      </c>
      <c r="G66" s="39" t="s">
        <v>18</v>
      </c>
      <c r="H66" s="40" t="s">
        <v>228</v>
      </c>
      <c r="I66" s="40"/>
      <c r="J66" s="41">
        <v>60100</v>
      </c>
      <c r="K66" s="16"/>
    </row>
    <row r="67" spans="1:11" ht="60" x14ac:dyDescent="0.2">
      <c r="A67" s="20" t="s">
        <v>44</v>
      </c>
      <c r="B67" s="21" t="s">
        <v>18</v>
      </c>
      <c r="C67" s="21" t="s">
        <v>229</v>
      </c>
      <c r="D67" s="21"/>
      <c r="E67" s="4">
        <f>E68+E70</f>
        <v>60.1</v>
      </c>
      <c r="G67" s="39" t="s">
        <v>18</v>
      </c>
      <c r="H67" s="40" t="s">
        <v>229</v>
      </c>
      <c r="I67" s="40"/>
      <c r="J67" s="41">
        <v>60100</v>
      </c>
      <c r="K67" s="16"/>
    </row>
    <row r="68" spans="1:11" ht="60" x14ac:dyDescent="0.2">
      <c r="A68" s="20" t="s">
        <v>8</v>
      </c>
      <c r="B68" s="21" t="s">
        <v>18</v>
      </c>
      <c r="C68" s="21" t="s">
        <v>229</v>
      </c>
      <c r="D68" s="21" t="s">
        <v>7</v>
      </c>
      <c r="E68" s="4">
        <f>E69</f>
        <v>54.6</v>
      </c>
      <c r="G68" s="39" t="s">
        <v>18</v>
      </c>
      <c r="H68" s="40" t="s">
        <v>229</v>
      </c>
      <c r="I68" s="40" t="s">
        <v>7</v>
      </c>
      <c r="J68" s="41">
        <v>54600</v>
      </c>
      <c r="K68" s="16"/>
    </row>
    <row r="69" spans="1:11" ht="30" x14ac:dyDescent="0.2">
      <c r="A69" s="20" t="s">
        <v>10</v>
      </c>
      <c r="B69" s="21" t="s">
        <v>18</v>
      </c>
      <c r="C69" s="21" t="s">
        <v>229</v>
      </c>
      <c r="D69" s="21" t="s">
        <v>9</v>
      </c>
      <c r="E69" s="4">
        <v>54.6</v>
      </c>
      <c r="G69" s="39" t="s">
        <v>18</v>
      </c>
      <c r="H69" s="40" t="s">
        <v>229</v>
      </c>
      <c r="I69" s="40" t="s">
        <v>9</v>
      </c>
      <c r="J69" s="41">
        <v>54600</v>
      </c>
      <c r="K69" s="16"/>
    </row>
    <row r="70" spans="1:11" ht="30" x14ac:dyDescent="0.2">
      <c r="A70" s="20" t="s">
        <v>14</v>
      </c>
      <c r="B70" s="21" t="s">
        <v>18</v>
      </c>
      <c r="C70" s="21" t="s">
        <v>229</v>
      </c>
      <c r="D70" s="21" t="s">
        <v>13</v>
      </c>
      <c r="E70" s="4">
        <f>E71</f>
        <v>5.5</v>
      </c>
      <c r="G70" s="39" t="s">
        <v>18</v>
      </c>
      <c r="H70" s="40" t="s">
        <v>229</v>
      </c>
      <c r="I70" s="40" t="s">
        <v>13</v>
      </c>
      <c r="J70" s="41">
        <v>5500</v>
      </c>
      <c r="K70" s="16"/>
    </row>
    <row r="71" spans="1:11" ht="30" x14ac:dyDescent="0.2">
      <c r="A71" s="20" t="s">
        <v>16</v>
      </c>
      <c r="B71" s="21" t="s">
        <v>18</v>
      </c>
      <c r="C71" s="21" t="s">
        <v>229</v>
      </c>
      <c r="D71" s="21" t="s">
        <v>15</v>
      </c>
      <c r="E71" s="4">
        <v>5.5</v>
      </c>
      <c r="G71" s="39" t="s">
        <v>18</v>
      </c>
      <c r="H71" s="40" t="s">
        <v>229</v>
      </c>
      <c r="I71" s="40" t="s">
        <v>15</v>
      </c>
      <c r="J71" s="41">
        <v>5500</v>
      </c>
      <c r="K71" s="16"/>
    </row>
    <row r="72" spans="1:11" ht="30" x14ac:dyDescent="0.2">
      <c r="A72" s="20" t="s">
        <v>230</v>
      </c>
      <c r="B72" s="21" t="s">
        <v>18</v>
      </c>
      <c r="C72" s="21" t="s">
        <v>45</v>
      </c>
      <c r="D72" s="21"/>
      <c r="E72" s="4">
        <f>E73</f>
        <v>872.30000000000007</v>
      </c>
      <c r="G72" s="39" t="s">
        <v>18</v>
      </c>
      <c r="H72" s="40" t="s">
        <v>45</v>
      </c>
      <c r="I72" s="40"/>
      <c r="J72" s="41">
        <v>872300</v>
      </c>
      <c r="K72" s="16"/>
    </row>
    <row r="73" spans="1:11" ht="15" x14ac:dyDescent="0.2">
      <c r="A73" s="20" t="s">
        <v>231</v>
      </c>
      <c r="B73" s="21" t="s">
        <v>18</v>
      </c>
      <c r="C73" s="21" t="s">
        <v>517</v>
      </c>
      <c r="D73" s="21"/>
      <c r="E73" s="4">
        <f>E74</f>
        <v>872.30000000000007</v>
      </c>
      <c r="G73" s="39" t="s">
        <v>18</v>
      </c>
      <c r="H73" s="40" t="s">
        <v>517</v>
      </c>
      <c r="I73" s="40"/>
      <c r="J73" s="41">
        <v>872300</v>
      </c>
      <c r="K73" s="16"/>
    </row>
    <row r="74" spans="1:11" ht="30" x14ac:dyDescent="0.2">
      <c r="A74" s="20" t="s">
        <v>46</v>
      </c>
      <c r="B74" s="21" t="s">
        <v>18</v>
      </c>
      <c r="C74" s="21" t="s">
        <v>518</v>
      </c>
      <c r="D74" s="21"/>
      <c r="E74" s="4">
        <f>E75</f>
        <v>872.30000000000007</v>
      </c>
      <c r="G74" s="39" t="s">
        <v>18</v>
      </c>
      <c r="H74" s="40" t="s">
        <v>518</v>
      </c>
      <c r="I74" s="40"/>
      <c r="J74" s="41">
        <v>872300</v>
      </c>
      <c r="K74" s="16"/>
    </row>
    <row r="75" spans="1:11" ht="45" x14ac:dyDescent="0.2">
      <c r="A75" s="20" t="s">
        <v>47</v>
      </c>
      <c r="B75" s="21" t="s">
        <v>18</v>
      </c>
      <c r="C75" s="21" t="s">
        <v>519</v>
      </c>
      <c r="D75" s="21"/>
      <c r="E75" s="4">
        <f>E76+E78</f>
        <v>872.30000000000007</v>
      </c>
      <c r="G75" s="39" t="s">
        <v>18</v>
      </c>
      <c r="H75" s="40" t="s">
        <v>519</v>
      </c>
      <c r="I75" s="40"/>
      <c r="J75" s="41">
        <v>872300</v>
      </c>
      <c r="K75" s="16"/>
    </row>
    <row r="76" spans="1:11" ht="60" x14ac:dyDescent="0.2">
      <c r="A76" s="20" t="s">
        <v>8</v>
      </c>
      <c r="B76" s="21" t="s">
        <v>18</v>
      </c>
      <c r="C76" s="21" t="s">
        <v>519</v>
      </c>
      <c r="D76" s="21" t="s">
        <v>7</v>
      </c>
      <c r="E76" s="4">
        <f>E77</f>
        <v>787.1</v>
      </c>
      <c r="G76" s="39" t="s">
        <v>18</v>
      </c>
      <c r="H76" s="40" t="s">
        <v>519</v>
      </c>
      <c r="I76" s="40" t="s">
        <v>7</v>
      </c>
      <c r="J76" s="41">
        <v>787100</v>
      </c>
      <c r="K76" s="16"/>
    </row>
    <row r="77" spans="1:11" ht="30" x14ac:dyDescent="0.2">
      <c r="A77" s="20" t="s">
        <v>10</v>
      </c>
      <c r="B77" s="21" t="s">
        <v>18</v>
      </c>
      <c r="C77" s="21" t="s">
        <v>519</v>
      </c>
      <c r="D77" s="21" t="s">
        <v>9</v>
      </c>
      <c r="E77" s="4">
        <v>787.1</v>
      </c>
      <c r="G77" s="39" t="s">
        <v>18</v>
      </c>
      <c r="H77" s="40" t="s">
        <v>519</v>
      </c>
      <c r="I77" s="40" t="s">
        <v>9</v>
      </c>
      <c r="J77" s="41">
        <v>787100</v>
      </c>
      <c r="K77" s="16"/>
    </row>
    <row r="78" spans="1:11" ht="30" x14ac:dyDescent="0.2">
      <c r="A78" s="20" t="s">
        <v>14</v>
      </c>
      <c r="B78" s="21" t="s">
        <v>18</v>
      </c>
      <c r="C78" s="21" t="s">
        <v>519</v>
      </c>
      <c r="D78" s="21" t="s">
        <v>13</v>
      </c>
      <c r="E78" s="4">
        <v>85.2</v>
      </c>
      <c r="G78" s="39" t="s">
        <v>18</v>
      </c>
      <c r="H78" s="40" t="s">
        <v>519</v>
      </c>
      <c r="I78" s="40" t="s">
        <v>13</v>
      </c>
      <c r="J78" s="41">
        <v>85200</v>
      </c>
      <c r="K78" s="16"/>
    </row>
    <row r="79" spans="1:11" ht="30" x14ac:dyDescent="0.2">
      <c r="A79" s="20" t="s">
        <v>16</v>
      </c>
      <c r="B79" s="21" t="s">
        <v>18</v>
      </c>
      <c r="C79" s="21" t="s">
        <v>519</v>
      </c>
      <c r="D79" s="21" t="s">
        <v>15</v>
      </c>
      <c r="E79" s="4">
        <v>85.2</v>
      </c>
      <c r="G79" s="39" t="s">
        <v>18</v>
      </c>
      <c r="H79" s="40" t="s">
        <v>519</v>
      </c>
      <c r="I79" s="40" t="s">
        <v>15</v>
      </c>
      <c r="J79" s="41">
        <v>85200</v>
      </c>
      <c r="K79" s="16"/>
    </row>
    <row r="80" spans="1:11" ht="15" x14ac:dyDescent="0.2">
      <c r="A80" s="20" t="s">
        <v>422</v>
      </c>
      <c r="B80" s="21" t="s">
        <v>18</v>
      </c>
      <c r="C80" s="21" t="s">
        <v>423</v>
      </c>
      <c r="D80" s="21"/>
      <c r="E80" s="4">
        <f>E81</f>
        <v>85.2</v>
      </c>
      <c r="G80" s="39" t="s">
        <v>18</v>
      </c>
      <c r="H80" s="40" t="s">
        <v>423</v>
      </c>
      <c r="I80" s="40"/>
      <c r="J80" s="41">
        <v>85200</v>
      </c>
      <c r="K80" s="16"/>
    </row>
    <row r="81" spans="1:11" ht="30" x14ac:dyDescent="0.2">
      <c r="A81" s="20" t="s">
        <v>424</v>
      </c>
      <c r="B81" s="21" t="s">
        <v>18</v>
      </c>
      <c r="C81" s="21" t="s">
        <v>425</v>
      </c>
      <c r="D81" s="21"/>
      <c r="E81" s="4">
        <f>E82+E88+E109+E115</f>
        <v>85.2</v>
      </c>
      <c r="G81" s="39" t="s">
        <v>18</v>
      </c>
      <c r="H81" s="40" t="s">
        <v>425</v>
      </c>
      <c r="I81" s="40"/>
      <c r="J81" s="41">
        <v>85200</v>
      </c>
      <c r="K81" s="16"/>
    </row>
    <row r="82" spans="1:11" ht="60" x14ac:dyDescent="0.2">
      <c r="A82" s="20" t="s">
        <v>426</v>
      </c>
      <c r="B82" s="21" t="s">
        <v>18</v>
      </c>
      <c r="C82" s="21" t="s">
        <v>427</v>
      </c>
      <c r="D82" s="21"/>
      <c r="E82" s="4">
        <f>E83</f>
        <v>8.9</v>
      </c>
      <c r="G82" s="39" t="s">
        <v>18</v>
      </c>
      <c r="H82" s="40" t="s">
        <v>427</v>
      </c>
      <c r="I82" s="40"/>
      <c r="J82" s="41">
        <v>8900</v>
      </c>
      <c r="K82" s="16"/>
    </row>
    <row r="83" spans="1:11" ht="60" x14ac:dyDescent="0.2">
      <c r="A83" s="20" t="s">
        <v>428</v>
      </c>
      <c r="B83" s="21" t="s">
        <v>18</v>
      </c>
      <c r="C83" s="21" t="s">
        <v>429</v>
      </c>
      <c r="D83" s="21"/>
      <c r="E83" s="4">
        <f>E84+E86</f>
        <v>8.9</v>
      </c>
      <c r="G83" s="39" t="s">
        <v>18</v>
      </c>
      <c r="H83" s="40" t="s">
        <v>429</v>
      </c>
      <c r="I83" s="40"/>
      <c r="J83" s="41">
        <v>8900</v>
      </c>
      <c r="K83" s="16"/>
    </row>
    <row r="84" spans="1:11" ht="60" x14ac:dyDescent="0.2">
      <c r="A84" s="20" t="s">
        <v>8</v>
      </c>
      <c r="B84" s="21" t="s">
        <v>18</v>
      </c>
      <c r="C84" s="21" t="s">
        <v>429</v>
      </c>
      <c r="D84" s="21" t="s">
        <v>7</v>
      </c>
      <c r="E84" s="4">
        <f>E85</f>
        <v>8.4</v>
      </c>
      <c r="G84" s="39" t="s">
        <v>18</v>
      </c>
      <c r="H84" s="40" t="s">
        <v>429</v>
      </c>
      <c r="I84" s="40" t="s">
        <v>7</v>
      </c>
      <c r="J84" s="41">
        <v>8400</v>
      </c>
      <c r="K84" s="16"/>
    </row>
    <row r="85" spans="1:11" ht="30" x14ac:dyDescent="0.2">
      <c r="A85" s="20" t="s">
        <v>10</v>
      </c>
      <c r="B85" s="21" t="s">
        <v>18</v>
      </c>
      <c r="C85" s="21" t="s">
        <v>429</v>
      </c>
      <c r="D85" s="21" t="s">
        <v>9</v>
      </c>
      <c r="E85" s="4">
        <v>8.4</v>
      </c>
      <c r="G85" s="39" t="s">
        <v>18</v>
      </c>
      <c r="H85" s="40" t="s">
        <v>429</v>
      </c>
      <c r="I85" s="40" t="s">
        <v>9</v>
      </c>
      <c r="J85" s="41">
        <v>8400</v>
      </c>
      <c r="K85" s="16"/>
    </row>
    <row r="86" spans="1:11" ht="30" x14ac:dyDescent="0.2">
      <c r="A86" s="20" t="s">
        <v>14</v>
      </c>
      <c r="B86" s="21" t="s">
        <v>18</v>
      </c>
      <c r="C86" s="21" t="s">
        <v>429</v>
      </c>
      <c r="D86" s="21" t="s">
        <v>13</v>
      </c>
      <c r="E86" s="4">
        <f>E87</f>
        <v>0.5</v>
      </c>
      <c r="G86" s="39" t="s">
        <v>18</v>
      </c>
      <c r="H86" s="40" t="s">
        <v>429</v>
      </c>
      <c r="I86" s="40" t="s">
        <v>13</v>
      </c>
      <c r="J86" s="41">
        <v>500</v>
      </c>
      <c r="K86" s="16"/>
    </row>
    <row r="87" spans="1:11" ht="30" x14ac:dyDescent="0.2">
      <c r="A87" s="20" t="s">
        <v>16</v>
      </c>
      <c r="B87" s="21" t="s">
        <v>18</v>
      </c>
      <c r="C87" s="21" t="s">
        <v>429</v>
      </c>
      <c r="D87" s="21" t="s">
        <v>15</v>
      </c>
      <c r="E87" s="4">
        <v>0.5</v>
      </c>
      <c r="G87" s="39" t="s">
        <v>18</v>
      </c>
      <c r="H87" s="40" t="s">
        <v>429</v>
      </c>
      <c r="I87" s="40" t="s">
        <v>15</v>
      </c>
      <c r="J87" s="41">
        <v>500</v>
      </c>
      <c r="K87" s="16"/>
    </row>
    <row r="88" spans="1:11" ht="60" x14ac:dyDescent="0.2">
      <c r="A88" s="20" t="s">
        <v>430</v>
      </c>
      <c r="B88" s="21" t="s">
        <v>18</v>
      </c>
      <c r="C88" s="21" t="s">
        <v>431</v>
      </c>
      <c r="D88" s="21"/>
      <c r="E88" s="4">
        <f>E89+E94+E99+E104</f>
        <v>20.3</v>
      </c>
      <c r="G88" s="39" t="s">
        <v>18</v>
      </c>
      <c r="H88" s="40" t="s">
        <v>431</v>
      </c>
      <c r="I88" s="40"/>
      <c r="J88" s="41">
        <v>20300</v>
      </c>
      <c r="K88" s="16"/>
    </row>
    <row r="89" spans="1:11" ht="60" x14ac:dyDescent="0.2">
      <c r="A89" s="20" t="s">
        <v>432</v>
      </c>
      <c r="B89" s="21" t="s">
        <v>18</v>
      </c>
      <c r="C89" s="21" t="s">
        <v>433</v>
      </c>
      <c r="D89" s="21"/>
      <c r="E89" s="4">
        <f>E90+E92</f>
        <v>4.9000000000000004</v>
      </c>
      <c r="G89" s="39" t="s">
        <v>18</v>
      </c>
      <c r="H89" s="40" t="s">
        <v>433</v>
      </c>
      <c r="I89" s="40"/>
      <c r="J89" s="41">
        <v>4900</v>
      </c>
      <c r="K89" s="16"/>
    </row>
    <row r="90" spans="1:11" ht="60" x14ac:dyDescent="0.2">
      <c r="A90" s="20" t="s">
        <v>8</v>
      </c>
      <c r="B90" s="21" t="s">
        <v>18</v>
      </c>
      <c r="C90" s="21" t="s">
        <v>433</v>
      </c>
      <c r="D90" s="21" t="s">
        <v>7</v>
      </c>
      <c r="E90" s="4">
        <f>E91</f>
        <v>4.5</v>
      </c>
      <c r="G90" s="39" t="s">
        <v>18</v>
      </c>
      <c r="H90" s="40" t="s">
        <v>433</v>
      </c>
      <c r="I90" s="40" t="s">
        <v>7</v>
      </c>
      <c r="J90" s="41">
        <v>4500</v>
      </c>
      <c r="K90" s="16"/>
    </row>
    <row r="91" spans="1:11" ht="30" x14ac:dyDescent="0.2">
      <c r="A91" s="20" t="s">
        <v>10</v>
      </c>
      <c r="B91" s="21" t="s">
        <v>18</v>
      </c>
      <c r="C91" s="21" t="s">
        <v>433</v>
      </c>
      <c r="D91" s="21" t="s">
        <v>9</v>
      </c>
      <c r="E91" s="4">
        <v>4.5</v>
      </c>
      <c r="G91" s="39" t="s">
        <v>18</v>
      </c>
      <c r="H91" s="40" t="s">
        <v>433</v>
      </c>
      <c r="I91" s="40" t="s">
        <v>9</v>
      </c>
      <c r="J91" s="41">
        <v>4500</v>
      </c>
      <c r="K91" s="16"/>
    </row>
    <row r="92" spans="1:11" ht="30" x14ac:dyDescent="0.2">
      <c r="A92" s="20" t="s">
        <v>14</v>
      </c>
      <c r="B92" s="21" t="s">
        <v>18</v>
      </c>
      <c r="C92" s="21" t="s">
        <v>433</v>
      </c>
      <c r="D92" s="21" t="s">
        <v>13</v>
      </c>
      <c r="E92" s="4">
        <f>E93</f>
        <v>0.4</v>
      </c>
      <c r="G92" s="39" t="s">
        <v>18</v>
      </c>
      <c r="H92" s="40" t="s">
        <v>433</v>
      </c>
      <c r="I92" s="40" t="s">
        <v>13</v>
      </c>
      <c r="J92" s="41">
        <v>400</v>
      </c>
      <c r="K92" s="16"/>
    </row>
    <row r="93" spans="1:11" ht="30" x14ac:dyDescent="0.2">
      <c r="A93" s="20" t="s">
        <v>16</v>
      </c>
      <c r="B93" s="21" t="s">
        <v>18</v>
      </c>
      <c r="C93" s="21" t="s">
        <v>433</v>
      </c>
      <c r="D93" s="21" t="s">
        <v>15</v>
      </c>
      <c r="E93" s="4">
        <v>0.4</v>
      </c>
      <c r="G93" s="39" t="s">
        <v>18</v>
      </c>
      <c r="H93" s="40" t="s">
        <v>433</v>
      </c>
      <c r="I93" s="40" t="s">
        <v>15</v>
      </c>
      <c r="J93" s="41">
        <v>400</v>
      </c>
      <c r="K93" s="16"/>
    </row>
    <row r="94" spans="1:11" ht="60" x14ac:dyDescent="0.2">
      <c r="A94" s="20" t="s">
        <v>434</v>
      </c>
      <c r="B94" s="21" t="s">
        <v>18</v>
      </c>
      <c r="C94" s="21" t="s">
        <v>435</v>
      </c>
      <c r="D94" s="21"/>
      <c r="E94" s="4">
        <f>E95+E97</f>
        <v>8.1</v>
      </c>
      <c r="G94" s="39" t="s">
        <v>18</v>
      </c>
      <c r="H94" s="40" t="s">
        <v>435</v>
      </c>
      <c r="I94" s="40"/>
      <c r="J94" s="41">
        <v>8100</v>
      </c>
      <c r="K94" s="16"/>
    </row>
    <row r="95" spans="1:11" ht="60" x14ac:dyDescent="0.2">
      <c r="A95" s="20" t="s">
        <v>8</v>
      </c>
      <c r="B95" s="21" t="s">
        <v>18</v>
      </c>
      <c r="C95" s="21" t="s">
        <v>435</v>
      </c>
      <c r="D95" s="21" t="s">
        <v>7</v>
      </c>
      <c r="E95" s="4">
        <f>E96</f>
        <v>7.8</v>
      </c>
      <c r="G95" s="39" t="s">
        <v>18</v>
      </c>
      <c r="H95" s="40" t="s">
        <v>435</v>
      </c>
      <c r="I95" s="40" t="s">
        <v>7</v>
      </c>
      <c r="J95" s="41">
        <v>7800</v>
      </c>
      <c r="K95" s="16"/>
    </row>
    <row r="96" spans="1:11" ht="30" x14ac:dyDescent="0.2">
      <c r="A96" s="20" t="s">
        <v>10</v>
      </c>
      <c r="B96" s="21" t="s">
        <v>18</v>
      </c>
      <c r="C96" s="21" t="s">
        <v>435</v>
      </c>
      <c r="D96" s="21" t="s">
        <v>9</v>
      </c>
      <c r="E96" s="4">
        <v>7.8</v>
      </c>
      <c r="G96" s="39" t="s">
        <v>18</v>
      </c>
      <c r="H96" s="40" t="s">
        <v>435</v>
      </c>
      <c r="I96" s="40" t="s">
        <v>9</v>
      </c>
      <c r="J96" s="41">
        <v>7800</v>
      </c>
      <c r="K96" s="16"/>
    </row>
    <row r="97" spans="1:11" ht="30" x14ac:dyDescent="0.2">
      <c r="A97" s="20" t="s">
        <v>14</v>
      </c>
      <c r="B97" s="21" t="s">
        <v>18</v>
      </c>
      <c r="C97" s="21" t="s">
        <v>435</v>
      </c>
      <c r="D97" s="21" t="s">
        <v>13</v>
      </c>
      <c r="E97" s="4">
        <f>E98</f>
        <v>0.3</v>
      </c>
      <c r="G97" s="39" t="s">
        <v>18</v>
      </c>
      <c r="H97" s="40" t="s">
        <v>435</v>
      </c>
      <c r="I97" s="40" t="s">
        <v>13</v>
      </c>
      <c r="J97" s="41">
        <v>300</v>
      </c>
      <c r="K97" s="16"/>
    </row>
    <row r="98" spans="1:11" ht="30" x14ac:dyDescent="0.2">
      <c r="A98" s="20" t="s">
        <v>16</v>
      </c>
      <c r="B98" s="21" t="s">
        <v>18</v>
      </c>
      <c r="C98" s="21" t="s">
        <v>435</v>
      </c>
      <c r="D98" s="21" t="s">
        <v>15</v>
      </c>
      <c r="E98" s="4">
        <v>0.3</v>
      </c>
      <c r="G98" s="39" t="s">
        <v>18</v>
      </c>
      <c r="H98" s="40" t="s">
        <v>435</v>
      </c>
      <c r="I98" s="40" t="s">
        <v>15</v>
      </c>
      <c r="J98" s="41">
        <v>300</v>
      </c>
      <c r="K98" s="16"/>
    </row>
    <row r="99" spans="1:11" ht="60" x14ac:dyDescent="0.2">
      <c r="A99" s="20" t="s">
        <v>436</v>
      </c>
      <c r="B99" s="21" t="s">
        <v>18</v>
      </c>
      <c r="C99" s="21" t="s">
        <v>437</v>
      </c>
      <c r="D99" s="21"/>
      <c r="E99" s="4">
        <f>E100+E102</f>
        <v>5.5</v>
      </c>
      <c r="G99" s="39" t="s">
        <v>18</v>
      </c>
      <c r="H99" s="40" t="s">
        <v>437</v>
      </c>
      <c r="I99" s="40"/>
      <c r="J99" s="41">
        <v>5500</v>
      </c>
      <c r="K99" s="16"/>
    </row>
    <row r="100" spans="1:11" ht="60" x14ac:dyDescent="0.2">
      <c r="A100" s="20" t="s">
        <v>8</v>
      </c>
      <c r="B100" s="21" t="s">
        <v>18</v>
      </c>
      <c r="C100" s="21" t="s">
        <v>437</v>
      </c>
      <c r="D100" s="21" t="s">
        <v>7</v>
      </c>
      <c r="E100" s="4">
        <f>E101</f>
        <v>5</v>
      </c>
      <c r="G100" s="39" t="s">
        <v>18</v>
      </c>
      <c r="H100" s="40" t="s">
        <v>437</v>
      </c>
      <c r="I100" s="40" t="s">
        <v>7</v>
      </c>
      <c r="J100" s="41">
        <v>5000</v>
      </c>
      <c r="K100" s="16"/>
    </row>
    <row r="101" spans="1:11" ht="30" x14ac:dyDescent="0.2">
      <c r="A101" s="20" t="s">
        <v>10</v>
      </c>
      <c r="B101" s="21" t="s">
        <v>18</v>
      </c>
      <c r="C101" s="21" t="s">
        <v>437</v>
      </c>
      <c r="D101" s="21" t="s">
        <v>9</v>
      </c>
      <c r="E101" s="4">
        <v>5</v>
      </c>
      <c r="G101" s="39" t="s">
        <v>18</v>
      </c>
      <c r="H101" s="40" t="s">
        <v>437</v>
      </c>
      <c r="I101" s="40" t="s">
        <v>9</v>
      </c>
      <c r="J101" s="41">
        <v>5000</v>
      </c>
      <c r="K101" s="16"/>
    </row>
    <row r="102" spans="1:11" ht="30" x14ac:dyDescent="0.2">
      <c r="A102" s="20" t="s">
        <v>14</v>
      </c>
      <c r="B102" s="21" t="s">
        <v>18</v>
      </c>
      <c r="C102" s="21" t="s">
        <v>437</v>
      </c>
      <c r="D102" s="21" t="s">
        <v>13</v>
      </c>
      <c r="E102" s="4">
        <f>E103</f>
        <v>0.5</v>
      </c>
      <c r="G102" s="39" t="s">
        <v>18</v>
      </c>
      <c r="H102" s="40" t="s">
        <v>437</v>
      </c>
      <c r="I102" s="40" t="s">
        <v>13</v>
      </c>
      <c r="J102" s="41">
        <v>500</v>
      </c>
      <c r="K102" s="16"/>
    </row>
    <row r="103" spans="1:11" ht="30" x14ac:dyDescent="0.2">
      <c r="A103" s="20" t="s">
        <v>16</v>
      </c>
      <c r="B103" s="21" t="s">
        <v>18</v>
      </c>
      <c r="C103" s="21" t="s">
        <v>437</v>
      </c>
      <c r="D103" s="21" t="s">
        <v>15</v>
      </c>
      <c r="E103" s="4">
        <v>0.5</v>
      </c>
      <c r="G103" s="39" t="s">
        <v>18</v>
      </c>
      <c r="H103" s="40" t="s">
        <v>437</v>
      </c>
      <c r="I103" s="40" t="s">
        <v>15</v>
      </c>
      <c r="J103" s="41">
        <v>500</v>
      </c>
      <c r="K103" s="16"/>
    </row>
    <row r="104" spans="1:11" ht="60" x14ac:dyDescent="0.2">
      <c r="A104" s="20" t="s">
        <v>438</v>
      </c>
      <c r="B104" s="21" t="s">
        <v>18</v>
      </c>
      <c r="C104" s="21" t="s">
        <v>439</v>
      </c>
      <c r="D104" s="21"/>
      <c r="E104" s="4">
        <f>E105+E107</f>
        <v>1.8</v>
      </c>
      <c r="G104" s="39" t="s">
        <v>18</v>
      </c>
      <c r="H104" s="40" t="s">
        <v>439</v>
      </c>
      <c r="I104" s="40"/>
      <c r="J104" s="41">
        <v>1800</v>
      </c>
      <c r="K104" s="16"/>
    </row>
    <row r="105" spans="1:11" ht="60" x14ac:dyDescent="0.2">
      <c r="A105" s="20" t="s">
        <v>8</v>
      </c>
      <c r="B105" s="21" t="s">
        <v>18</v>
      </c>
      <c r="C105" s="21" t="s">
        <v>439</v>
      </c>
      <c r="D105" s="21" t="s">
        <v>7</v>
      </c>
      <c r="E105" s="4">
        <f>E106</f>
        <v>1.7</v>
      </c>
      <c r="G105" s="39" t="s">
        <v>18</v>
      </c>
      <c r="H105" s="40" t="s">
        <v>439</v>
      </c>
      <c r="I105" s="40" t="s">
        <v>7</v>
      </c>
      <c r="J105" s="41">
        <v>1700</v>
      </c>
      <c r="K105" s="16"/>
    </row>
    <row r="106" spans="1:11" ht="30" x14ac:dyDescent="0.2">
      <c r="A106" s="20" t="s">
        <v>10</v>
      </c>
      <c r="B106" s="21" t="s">
        <v>18</v>
      </c>
      <c r="C106" s="21" t="s">
        <v>439</v>
      </c>
      <c r="D106" s="21" t="s">
        <v>9</v>
      </c>
      <c r="E106" s="4">
        <v>1.7</v>
      </c>
      <c r="G106" s="39" t="s">
        <v>18</v>
      </c>
      <c r="H106" s="40" t="s">
        <v>439</v>
      </c>
      <c r="I106" s="40" t="s">
        <v>9</v>
      </c>
      <c r="J106" s="41">
        <v>1700</v>
      </c>
      <c r="K106" s="16"/>
    </row>
    <row r="107" spans="1:11" ht="30" x14ac:dyDescent="0.2">
      <c r="A107" s="20" t="s">
        <v>14</v>
      </c>
      <c r="B107" s="21" t="s">
        <v>18</v>
      </c>
      <c r="C107" s="21" t="s">
        <v>439</v>
      </c>
      <c r="D107" s="21" t="s">
        <v>13</v>
      </c>
      <c r="E107" s="4">
        <f>E108</f>
        <v>0.1</v>
      </c>
      <c r="G107" s="39" t="s">
        <v>18</v>
      </c>
      <c r="H107" s="40" t="s">
        <v>439</v>
      </c>
      <c r="I107" s="40" t="s">
        <v>13</v>
      </c>
      <c r="J107" s="41">
        <v>100</v>
      </c>
      <c r="K107" s="16"/>
    </row>
    <row r="108" spans="1:11" ht="30" x14ac:dyDescent="0.2">
      <c r="A108" s="20" t="s">
        <v>16</v>
      </c>
      <c r="B108" s="21" t="s">
        <v>18</v>
      </c>
      <c r="C108" s="21" t="s">
        <v>439</v>
      </c>
      <c r="D108" s="21" t="s">
        <v>15</v>
      </c>
      <c r="E108" s="4">
        <v>0.1</v>
      </c>
      <c r="G108" s="39" t="s">
        <v>18</v>
      </c>
      <c r="H108" s="40" t="s">
        <v>439</v>
      </c>
      <c r="I108" s="40" t="s">
        <v>15</v>
      </c>
      <c r="J108" s="41">
        <v>100</v>
      </c>
      <c r="K108" s="16"/>
    </row>
    <row r="109" spans="1:11" ht="60" x14ac:dyDescent="0.2">
      <c r="A109" s="20" t="s">
        <v>440</v>
      </c>
      <c r="B109" s="21" t="s">
        <v>18</v>
      </c>
      <c r="C109" s="21" t="s">
        <v>441</v>
      </c>
      <c r="D109" s="21"/>
      <c r="E109" s="4">
        <f>E110</f>
        <v>2.3000000000000003</v>
      </c>
      <c r="G109" s="39" t="s">
        <v>18</v>
      </c>
      <c r="H109" s="40" t="s">
        <v>441</v>
      </c>
      <c r="I109" s="40"/>
      <c r="J109" s="41">
        <v>2300</v>
      </c>
      <c r="K109" s="16"/>
    </row>
    <row r="110" spans="1:11" ht="45" x14ac:dyDescent="0.2">
      <c r="A110" s="20" t="s">
        <v>442</v>
      </c>
      <c r="B110" s="21" t="s">
        <v>18</v>
      </c>
      <c r="C110" s="21" t="s">
        <v>443</v>
      </c>
      <c r="D110" s="21"/>
      <c r="E110" s="4">
        <f>E111+E113</f>
        <v>2.3000000000000003</v>
      </c>
      <c r="G110" s="39" t="s">
        <v>18</v>
      </c>
      <c r="H110" s="40" t="s">
        <v>443</v>
      </c>
      <c r="I110" s="40"/>
      <c r="J110" s="41">
        <v>2300</v>
      </c>
      <c r="K110" s="16"/>
    </row>
    <row r="111" spans="1:11" ht="60" x14ac:dyDescent="0.2">
      <c r="A111" s="20" t="s">
        <v>8</v>
      </c>
      <c r="B111" s="21" t="s">
        <v>18</v>
      </c>
      <c r="C111" s="21" t="s">
        <v>443</v>
      </c>
      <c r="D111" s="21" t="s">
        <v>7</v>
      </c>
      <c r="E111" s="4">
        <f>E112</f>
        <v>2.2000000000000002</v>
      </c>
      <c r="G111" s="39" t="s">
        <v>18</v>
      </c>
      <c r="H111" s="40" t="s">
        <v>443</v>
      </c>
      <c r="I111" s="40" t="s">
        <v>7</v>
      </c>
      <c r="J111" s="41">
        <v>2200</v>
      </c>
      <c r="K111" s="16"/>
    </row>
    <row r="112" spans="1:11" ht="30" x14ac:dyDescent="0.2">
      <c r="A112" s="20" t="s">
        <v>10</v>
      </c>
      <c r="B112" s="21" t="s">
        <v>18</v>
      </c>
      <c r="C112" s="21" t="s">
        <v>443</v>
      </c>
      <c r="D112" s="21" t="s">
        <v>9</v>
      </c>
      <c r="E112" s="4">
        <v>2.2000000000000002</v>
      </c>
      <c r="G112" s="39" t="s">
        <v>18</v>
      </c>
      <c r="H112" s="40" t="s">
        <v>443</v>
      </c>
      <c r="I112" s="40" t="s">
        <v>9</v>
      </c>
      <c r="J112" s="41">
        <v>2200</v>
      </c>
      <c r="K112" s="16"/>
    </row>
    <row r="113" spans="1:11" ht="30" x14ac:dyDescent="0.2">
      <c r="A113" s="20" t="s">
        <v>14</v>
      </c>
      <c r="B113" s="21" t="s">
        <v>18</v>
      </c>
      <c r="C113" s="21" t="s">
        <v>443</v>
      </c>
      <c r="D113" s="21" t="s">
        <v>13</v>
      </c>
      <c r="E113" s="4">
        <f>E114</f>
        <v>0.1</v>
      </c>
      <c r="G113" s="39" t="s">
        <v>18</v>
      </c>
      <c r="H113" s="40" t="s">
        <v>443</v>
      </c>
      <c r="I113" s="40" t="s">
        <v>13</v>
      </c>
      <c r="J113" s="41">
        <v>100</v>
      </c>
      <c r="K113" s="16"/>
    </row>
    <row r="114" spans="1:11" ht="30" x14ac:dyDescent="0.2">
      <c r="A114" s="20" t="s">
        <v>16</v>
      </c>
      <c r="B114" s="21" t="s">
        <v>18</v>
      </c>
      <c r="C114" s="21" t="s">
        <v>443</v>
      </c>
      <c r="D114" s="21" t="s">
        <v>15</v>
      </c>
      <c r="E114" s="4">
        <v>0.1</v>
      </c>
      <c r="G114" s="39" t="s">
        <v>18</v>
      </c>
      <c r="H114" s="40" t="s">
        <v>443</v>
      </c>
      <c r="I114" s="40" t="s">
        <v>15</v>
      </c>
      <c r="J114" s="41">
        <v>100</v>
      </c>
      <c r="K114" s="16"/>
    </row>
    <row r="115" spans="1:11" ht="75" x14ac:dyDescent="0.2">
      <c r="A115" s="20" t="s">
        <v>444</v>
      </c>
      <c r="B115" s="21" t="s">
        <v>18</v>
      </c>
      <c r="C115" s="21" t="s">
        <v>445</v>
      </c>
      <c r="D115" s="21"/>
      <c r="E115" s="4">
        <f>E116+E121+E126+E131</f>
        <v>53.7</v>
      </c>
      <c r="G115" s="39" t="s">
        <v>18</v>
      </c>
      <c r="H115" s="40" t="s">
        <v>445</v>
      </c>
      <c r="I115" s="40"/>
      <c r="J115" s="41">
        <v>53700</v>
      </c>
      <c r="K115" s="16"/>
    </row>
    <row r="116" spans="1:11" ht="60" x14ac:dyDescent="0.2">
      <c r="A116" s="20" t="s">
        <v>446</v>
      </c>
      <c r="B116" s="21" t="s">
        <v>18</v>
      </c>
      <c r="C116" s="21" t="s">
        <v>447</v>
      </c>
      <c r="D116" s="21"/>
      <c r="E116" s="4">
        <f>E117+E119</f>
        <v>11.600000000000001</v>
      </c>
      <c r="G116" s="39" t="s">
        <v>18</v>
      </c>
      <c r="H116" s="40" t="s">
        <v>447</v>
      </c>
      <c r="I116" s="40"/>
      <c r="J116" s="41">
        <v>11600</v>
      </c>
      <c r="K116" s="16"/>
    </row>
    <row r="117" spans="1:11" ht="60" x14ac:dyDescent="0.2">
      <c r="A117" s="20" t="s">
        <v>8</v>
      </c>
      <c r="B117" s="21" t="s">
        <v>18</v>
      </c>
      <c r="C117" s="21" t="s">
        <v>447</v>
      </c>
      <c r="D117" s="21" t="s">
        <v>7</v>
      </c>
      <c r="E117" s="4">
        <f>E118</f>
        <v>11.3</v>
      </c>
      <c r="G117" s="39" t="s">
        <v>18</v>
      </c>
      <c r="H117" s="40" t="s">
        <v>447</v>
      </c>
      <c r="I117" s="40" t="s">
        <v>7</v>
      </c>
      <c r="J117" s="41">
        <v>11300</v>
      </c>
      <c r="K117" s="16"/>
    </row>
    <row r="118" spans="1:11" ht="30" x14ac:dyDescent="0.2">
      <c r="A118" s="20" t="s">
        <v>10</v>
      </c>
      <c r="B118" s="21" t="s">
        <v>18</v>
      </c>
      <c r="C118" s="21" t="s">
        <v>447</v>
      </c>
      <c r="D118" s="21" t="s">
        <v>9</v>
      </c>
      <c r="E118" s="4">
        <v>11.3</v>
      </c>
      <c r="G118" s="39" t="s">
        <v>18</v>
      </c>
      <c r="H118" s="40" t="s">
        <v>447</v>
      </c>
      <c r="I118" s="40" t="s">
        <v>9</v>
      </c>
      <c r="J118" s="41">
        <v>11300</v>
      </c>
      <c r="K118" s="16"/>
    </row>
    <row r="119" spans="1:11" ht="30" x14ac:dyDescent="0.2">
      <c r="A119" s="20" t="s">
        <v>14</v>
      </c>
      <c r="B119" s="21" t="s">
        <v>18</v>
      </c>
      <c r="C119" s="21" t="s">
        <v>447</v>
      </c>
      <c r="D119" s="21" t="s">
        <v>13</v>
      </c>
      <c r="E119" s="4">
        <f>E120</f>
        <v>0.3</v>
      </c>
      <c r="G119" s="39" t="s">
        <v>18</v>
      </c>
      <c r="H119" s="40" t="s">
        <v>447</v>
      </c>
      <c r="I119" s="40" t="s">
        <v>13</v>
      </c>
      <c r="J119" s="41">
        <v>300</v>
      </c>
      <c r="K119" s="16"/>
    </row>
    <row r="120" spans="1:11" ht="30" x14ac:dyDescent="0.2">
      <c r="A120" s="20" t="s">
        <v>16</v>
      </c>
      <c r="B120" s="21" t="s">
        <v>18</v>
      </c>
      <c r="C120" s="21" t="s">
        <v>447</v>
      </c>
      <c r="D120" s="21" t="s">
        <v>15</v>
      </c>
      <c r="E120" s="4">
        <v>0.3</v>
      </c>
      <c r="G120" s="39" t="s">
        <v>18</v>
      </c>
      <c r="H120" s="40" t="s">
        <v>447</v>
      </c>
      <c r="I120" s="40" t="s">
        <v>15</v>
      </c>
      <c r="J120" s="41">
        <v>300</v>
      </c>
      <c r="K120" s="16"/>
    </row>
    <row r="121" spans="1:11" ht="60" x14ac:dyDescent="0.2">
      <c r="A121" s="20" t="s">
        <v>448</v>
      </c>
      <c r="B121" s="21" t="s">
        <v>18</v>
      </c>
      <c r="C121" s="21" t="s">
        <v>449</v>
      </c>
      <c r="D121" s="21"/>
      <c r="E121" s="4">
        <f>E122+E124</f>
        <v>19</v>
      </c>
      <c r="G121" s="39" t="s">
        <v>18</v>
      </c>
      <c r="H121" s="40" t="s">
        <v>449</v>
      </c>
      <c r="I121" s="40"/>
      <c r="J121" s="41">
        <v>19000</v>
      </c>
      <c r="K121" s="16"/>
    </row>
    <row r="122" spans="1:11" ht="60" x14ac:dyDescent="0.2">
      <c r="A122" s="20" t="s">
        <v>8</v>
      </c>
      <c r="B122" s="21" t="s">
        <v>18</v>
      </c>
      <c r="C122" s="21" t="s">
        <v>449</v>
      </c>
      <c r="D122" s="21" t="s">
        <v>7</v>
      </c>
      <c r="E122" s="4">
        <f>E123</f>
        <v>18.100000000000001</v>
      </c>
      <c r="G122" s="39" t="s">
        <v>18</v>
      </c>
      <c r="H122" s="40" t="s">
        <v>449</v>
      </c>
      <c r="I122" s="40" t="s">
        <v>7</v>
      </c>
      <c r="J122" s="41">
        <v>18100</v>
      </c>
      <c r="K122" s="16"/>
    </row>
    <row r="123" spans="1:11" ht="30" x14ac:dyDescent="0.2">
      <c r="A123" s="20" t="s">
        <v>10</v>
      </c>
      <c r="B123" s="21" t="s">
        <v>18</v>
      </c>
      <c r="C123" s="21" t="s">
        <v>449</v>
      </c>
      <c r="D123" s="21" t="s">
        <v>9</v>
      </c>
      <c r="E123" s="4">
        <v>18.100000000000001</v>
      </c>
      <c r="G123" s="39" t="s">
        <v>18</v>
      </c>
      <c r="H123" s="40" t="s">
        <v>449</v>
      </c>
      <c r="I123" s="40" t="s">
        <v>9</v>
      </c>
      <c r="J123" s="41">
        <v>18100</v>
      </c>
      <c r="K123" s="16"/>
    </row>
    <row r="124" spans="1:11" ht="30" x14ac:dyDescent="0.2">
      <c r="A124" s="20" t="s">
        <v>14</v>
      </c>
      <c r="B124" s="21" t="s">
        <v>18</v>
      </c>
      <c r="C124" s="21" t="s">
        <v>449</v>
      </c>
      <c r="D124" s="21" t="s">
        <v>13</v>
      </c>
      <c r="E124" s="4">
        <f>E125</f>
        <v>0.9</v>
      </c>
      <c r="G124" s="39" t="s">
        <v>18</v>
      </c>
      <c r="H124" s="40" t="s">
        <v>449</v>
      </c>
      <c r="I124" s="40" t="s">
        <v>13</v>
      </c>
      <c r="J124" s="41">
        <v>900</v>
      </c>
      <c r="K124" s="16"/>
    </row>
    <row r="125" spans="1:11" ht="30" x14ac:dyDescent="0.2">
      <c r="A125" s="20" t="s">
        <v>16</v>
      </c>
      <c r="B125" s="21" t="s">
        <v>18</v>
      </c>
      <c r="C125" s="21" t="s">
        <v>449</v>
      </c>
      <c r="D125" s="21" t="s">
        <v>15</v>
      </c>
      <c r="E125" s="4">
        <v>0.9</v>
      </c>
      <c r="G125" s="39" t="s">
        <v>18</v>
      </c>
      <c r="H125" s="40" t="s">
        <v>449</v>
      </c>
      <c r="I125" s="40" t="s">
        <v>15</v>
      </c>
      <c r="J125" s="41">
        <v>900</v>
      </c>
      <c r="K125" s="16"/>
    </row>
    <row r="126" spans="1:11" ht="60" x14ac:dyDescent="0.2">
      <c r="A126" s="20" t="s">
        <v>450</v>
      </c>
      <c r="B126" s="21" t="s">
        <v>18</v>
      </c>
      <c r="C126" s="21" t="s">
        <v>451</v>
      </c>
      <c r="D126" s="21"/>
      <c r="E126" s="4">
        <f>E127+E129</f>
        <v>13.6</v>
      </c>
      <c r="G126" s="39" t="s">
        <v>18</v>
      </c>
      <c r="H126" s="40" t="s">
        <v>451</v>
      </c>
      <c r="I126" s="40"/>
      <c r="J126" s="41">
        <v>13600</v>
      </c>
      <c r="K126" s="16"/>
    </row>
    <row r="127" spans="1:11" ht="60" x14ac:dyDescent="0.2">
      <c r="A127" s="20" t="s">
        <v>8</v>
      </c>
      <c r="B127" s="21" t="s">
        <v>18</v>
      </c>
      <c r="C127" s="21" t="s">
        <v>451</v>
      </c>
      <c r="D127" s="21" t="s">
        <v>7</v>
      </c>
      <c r="E127" s="4">
        <f>E128</f>
        <v>12.5</v>
      </c>
      <c r="G127" s="39" t="s">
        <v>18</v>
      </c>
      <c r="H127" s="40" t="s">
        <v>451</v>
      </c>
      <c r="I127" s="40" t="s">
        <v>7</v>
      </c>
      <c r="J127" s="41">
        <v>12500</v>
      </c>
      <c r="K127" s="16"/>
    </row>
    <row r="128" spans="1:11" ht="30" x14ac:dyDescent="0.2">
      <c r="A128" s="20" t="s">
        <v>10</v>
      </c>
      <c r="B128" s="21" t="s">
        <v>18</v>
      </c>
      <c r="C128" s="21" t="s">
        <v>451</v>
      </c>
      <c r="D128" s="21" t="s">
        <v>9</v>
      </c>
      <c r="E128" s="4">
        <v>12.5</v>
      </c>
      <c r="G128" s="39" t="s">
        <v>18</v>
      </c>
      <c r="H128" s="40" t="s">
        <v>451</v>
      </c>
      <c r="I128" s="40" t="s">
        <v>9</v>
      </c>
      <c r="J128" s="41">
        <v>12500</v>
      </c>
      <c r="K128" s="16"/>
    </row>
    <row r="129" spans="1:11" ht="30" x14ac:dyDescent="0.2">
      <c r="A129" s="20" t="s">
        <v>14</v>
      </c>
      <c r="B129" s="21" t="s">
        <v>18</v>
      </c>
      <c r="C129" s="21" t="s">
        <v>451</v>
      </c>
      <c r="D129" s="21" t="s">
        <v>13</v>
      </c>
      <c r="E129" s="4">
        <f>E130</f>
        <v>1.1000000000000001</v>
      </c>
      <c r="G129" s="39" t="s">
        <v>18</v>
      </c>
      <c r="H129" s="40" t="s">
        <v>451</v>
      </c>
      <c r="I129" s="40" t="s">
        <v>13</v>
      </c>
      <c r="J129" s="41">
        <v>1100</v>
      </c>
      <c r="K129" s="16"/>
    </row>
    <row r="130" spans="1:11" ht="30" x14ac:dyDescent="0.2">
      <c r="A130" s="20" t="s">
        <v>16</v>
      </c>
      <c r="B130" s="21" t="s">
        <v>18</v>
      </c>
      <c r="C130" s="21" t="s">
        <v>451</v>
      </c>
      <c r="D130" s="21" t="s">
        <v>15</v>
      </c>
      <c r="E130" s="4">
        <v>1.1000000000000001</v>
      </c>
      <c r="G130" s="39" t="s">
        <v>18</v>
      </c>
      <c r="H130" s="40" t="s">
        <v>451</v>
      </c>
      <c r="I130" s="40" t="s">
        <v>15</v>
      </c>
      <c r="J130" s="41">
        <v>1100</v>
      </c>
      <c r="K130" s="16"/>
    </row>
    <row r="131" spans="1:11" ht="60" x14ac:dyDescent="0.2">
      <c r="A131" s="20" t="s">
        <v>452</v>
      </c>
      <c r="B131" s="21" t="s">
        <v>18</v>
      </c>
      <c r="C131" s="21" t="s">
        <v>453</v>
      </c>
      <c r="D131" s="21"/>
      <c r="E131" s="4">
        <f>E132+E134</f>
        <v>9.5</v>
      </c>
      <c r="G131" s="39" t="s">
        <v>18</v>
      </c>
      <c r="H131" s="40" t="s">
        <v>453</v>
      </c>
      <c r="I131" s="40"/>
      <c r="J131" s="41">
        <v>9500</v>
      </c>
      <c r="K131" s="16"/>
    </row>
    <row r="132" spans="1:11" ht="60" x14ac:dyDescent="0.2">
      <c r="A132" s="20" t="s">
        <v>8</v>
      </c>
      <c r="B132" s="21" t="s">
        <v>18</v>
      </c>
      <c r="C132" s="21" t="s">
        <v>453</v>
      </c>
      <c r="D132" s="21" t="s">
        <v>7</v>
      </c>
      <c r="E132" s="4">
        <f>E133</f>
        <v>9</v>
      </c>
      <c r="G132" s="39" t="s">
        <v>18</v>
      </c>
      <c r="H132" s="40" t="s">
        <v>453</v>
      </c>
      <c r="I132" s="40" t="s">
        <v>7</v>
      </c>
      <c r="J132" s="41">
        <v>9000</v>
      </c>
      <c r="K132" s="16"/>
    </row>
    <row r="133" spans="1:11" ht="30" x14ac:dyDescent="0.2">
      <c r="A133" s="20" t="s">
        <v>10</v>
      </c>
      <c r="B133" s="21" t="s">
        <v>18</v>
      </c>
      <c r="C133" s="21" t="s">
        <v>453</v>
      </c>
      <c r="D133" s="21" t="s">
        <v>9</v>
      </c>
      <c r="E133" s="4">
        <v>9</v>
      </c>
      <c r="G133" s="39" t="s">
        <v>18</v>
      </c>
      <c r="H133" s="40" t="s">
        <v>453</v>
      </c>
      <c r="I133" s="40" t="s">
        <v>9</v>
      </c>
      <c r="J133" s="41">
        <v>9000</v>
      </c>
      <c r="K133" s="16"/>
    </row>
    <row r="134" spans="1:11" ht="30" x14ac:dyDescent="0.2">
      <c r="A134" s="20" t="s">
        <v>14</v>
      </c>
      <c r="B134" s="21" t="s">
        <v>18</v>
      </c>
      <c r="C134" s="21" t="s">
        <v>453</v>
      </c>
      <c r="D134" s="21" t="s">
        <v>13</v>
      </c>
      <c r="E134" s="4">
        <f>E135</f>
        <v>0.5</v>
      </c>
      <c r="G134" s="39" t="s">
        <v>18</v>
      </c>
      <c r="H134" s="40" t="s">
        <v>453</v>
      </c>
      <c r="I134" s="40" t="s">
        <v>13</v>
      </c>
      <c r="J134" s="41">
        <v>500</v>
      </c>
      <c r="K134" s="16"/>
    </row>
    <row r="135" spans="1:11" ht="30" x14ac:dyDescent="0.2">
      <c r="A135" s="20" t="s">
        <v>16</v>
      </c>
      <c r="B135" s="21" t="s">
        <v>18</v>
      </c>
      <c r="C135" s="21" t="s">
        <v>453</v>
      </c>
      <c r="D135" s="21" t="s">
        <v>15</v>
      </c>
      <c r="E135" s="4">
        <v>0.5</v>
      </c>
      <c r="G135" s="39" t="s">
        <v>18</v>
      </c>
      <c r="H135" s="40" t="s">
        <v>453</v>
      </c>
      <c r="I135" s="40" t="s">
        <v>15</v>
      </c>
      <c r="J135" s="41">
        <v>500</v>
      </c>
      <c r="K135" s="16"/>
    </row>
    <row r="136" spans="1:11" ht="15" x14ac:dyDescent="0.2">
      <c r="A136" s="20" t="s">
        <v>285</v>
      </c>
      <c r="B136" s="21" t="s">
        <v>18</v>
      </c>
      <c r="C136" s="21" t="s">
        <v>286</v>
      </c>
      <c r="D136" s="21"/>
      <c r="E136" s="4">
        <f>E137</f>
        <v>30741</v>
      </c>
      <c r="G136" s="39" t="s">
        <v>18</v>
      </c>
      <c r="H136" s="40" t="s">
        <v>286</v>
      </c>
      <c r="I136" s="40"/>
      <c r="J136" s="41">
        <v>30741000</v>
      </c>
      <c r="K136" s="16"/>
    </row>
    <row r="137" spans="1:11" ht="30" x14ac:dyDescent="0.2">
      <c r="A137" s="20" t="s">
        <v>424</v>
      </c>
      <c r="B137" s="21" t="s">
        <v>18</v>
      </c>
      <c r="C137" s="21" t="s">
        <v>287</v>
      </c>
      <c r="D137" s="21"/>
      <c r="E137" s="4">
        <f>E138</f>
        <v>30741</v>
      </c>
      <c r="G137" s="39" t="s">
        <v>18</v>
      </c>
      <c r="H137" s="40" t="s">
        <v>287</v>
      </c>
      <c r="I137" s="40"/>
      <c r="J137" s="41">
        <v>30741000</v>
      </c>
      <c r="K137" s="16"/>
    </row>
    <row r="138" spans="1:11" ht="15" x14ac:dyDescent="0.2">
      <c r="A138" s="20" t="s">
        <v>465</v>
      </c>
      <c r="B138" s="21" t="s">
        <v>18</v>
      </c>
      <c r="C138" s="21" t="s">
        <v>290</v>
      </c>
      <c r="D138" s="21"/>
      <c r="E138" s="4">
        <f>E139+E141+E143</f>
        <v>30741</v>
      </c>
      <c r="G138" s="39" t="s">
        <v>18</v>
      </c>
      <c r="H138" s="40" t="s">
        <v>290</v>
      </c>
      <c r="I138" s="40"/>
      <c r="J138" s="41">
        <v>30741000</v>
      </c>
      <c r="K138" s="16"/>
    </row>
    <row r="139" spans="1:11" ht="60" x14ac:dyDescent="0.2">
      <c r="A139" s="20" t="s">
        <v>8</v>
      </c>
      <c r="B139" s="21" t="s">
        <v>18</v>
      </c>
      <c r="C139" s="21" t="s">
        <v>290</v>
      </c>
      <c r="D139" s="21" t="s">
        <v>7</v>
      </c>
      <c r="E139" s="4">
        <f>E140</f>
        <v>25081</v>
      </c>
      <c r="G139" s="39" t="s">
        <v>18</v>
      </c>
      <c r="H139" s="40" t="s">
        <v>290</v>
      </c>
      <c r="I139" s="40" t="s">
        <v>7</v>
      </c>
      <c r="J139" s="41">
        <v>25081000</v>
      </c>
      <c r="K139" s="16"/>
    </row>
    <row r="140" spans="1:11" ht="30" x14ac:dyDescent="0.2">
      <c r="A140" s="20" t="s">
        <v>10</v>
      </c>
      <c r="B140" s="21" t="s">
        <v>18</v>
      </c>
      <c r="C140" s="21" t="s">
        <v>290</v>
      </c>
      <c r="D140" s="21" t="s">
        <v>9</v>
      </c>
      <c r="E140" s="4">
        <v>25081</v>
      </c>
      <c r="G140" s="39" t="s">
        <v>18</v>
      </c>
      <c r="H140" s="40" t="s">
        <v>290</v>
      </c>
      <c r="I140" s="40" t="s">
        <v>9</v>
      </c>
      <c r="J140" s="41">
        <v>25081000</v>
      </c>
      <c r="K140" s="16"/>
    </row>
    <row r="141" spans="1:11" ht="30" x14ac:dyDescent="0.2">
      <c r="A141" s="20" t="s">
        <v>14</v>
      </c>
      <c r="B141" s="21" t="s">
        <v>18</v>
      </c>
      <c r="C141" s="21" t="s">
        <v>290</v>
      </c>
      <c r="D141" s="21" t="s">
        <v>13</v>
      </c>
      <c r="E141" s="4">
        <f>E142</f>
        <v>5520.1</v>
      </c>
      <c r="G141" s="39" t="s">
        <v>18</v>
      </c>
      <c r="H141" s="40" t="s">
        <v>290</v>
      </c>
      <c r="I141" s="40" t="s">
        <v>13</v>
      </c>
      <c r="J141" s="41">
        <v>5520100</v>
      </c>
      <c r="K141" s="16"/>
    </row>
    <row r="142" spans="1:11" ht="30" x14ac:dyDescent="0.2">
      <c r="A142" s="20" t="s">
        <v>16</v>
      </c>
      <c r="B142" s="21" t="s">
        <v>18</v>
      </c>
      <c r="C142" s="21" t="s">
        <v>290</v>
      </c>
      <c r="D142" s="21" t="s">
        <v>15</v>
      </c>
      <c r="E142" s="4">
        <v>5520.1</v>
      </c>
      <c r="G142" s="39" t="s">
        <v>18</v>
      </c>
      <c r="H142" s="40" t="s">
        <v>290</v>
      </c>
      <c r="I142" s="40" t="s">
        <v>15</v>
      </c>
      <c r="J142" s="41">
        <v>5520100</v>
      </c>
      <c r="K142" s="16"/>
    </row>
    <row r="143" spans="1:11" ht="15" x14ac:dyDescent="0.2">
      <c r="A143" s="20" t="s">
        <v>21</v>
      </c>
      <c r="B143" s="21" t="s">
        <v>18</v>
      </c>
      <c r="C143" s="21" t="s">
        <v>290</v>
      </c>
      <c r="D143" s="21" t="s">
        <v>20</v>
      </c>
      <c r="E143" s="4">
        <f>E144</f>
        <v>139.9</v>
      </c>
      <c r="G143" s="39" t="s">
        <v>18</v>
      </c>
      <c r="H143" s="40" t="s">
        <v>290</v>
      </c>
      <c r="I143" s="40" t="s">
        <v>20</v>
      </c>
      <c r="J143" s="41">
        <v>139900</v>
      </c>
      <c r="K143" s="16"/>
    </row>
    <row r="144" spans="1:11" s="24" customFormat="1" ht="15" x14ac:dyDescent="0.2">
      <c r="A144" s="20" t="s">
        <v>23</v>
      </c>
      <c r="B144" s="21" t="s">
        <v>18</v>
      </c>
      <c r="C144" s="21" t="s">
        <v>290</v>
      </c>
      <c r="D144" s="21" t="s">
        <v>22</v>
      </c>
      <c r="E144" s="4">
        <v>139.9</v>
      </c>
      <c r="G144" s="39" t="s">
        <v>18</v>
      </c>
      <c r="H144" s="40" t="s">
        <v>290</v>
      </c>
      <c r="I144" s="40" t="s">
        <v>22</v>
      </c>
      <c r="J144" s="41">
        <v>139900</v>
      </c>
      <c r="K144" s="16"/>
    </row>
    <row r="145" spans="1:11" s="24" customFormat="1" ht="15" x14ac:dyDescent="0.2">
      <c r="A145" s="36" t="s">
        <v>548</v>
      </c>
      <c r="B145" s="34" t="s">
        <v>546</v>
      </c>
      <c r="C145" s="34"/>
      <c r="D145" s="34"/>
      <c r="E145" s="35">
        <f>E146</f>
        <v>25</v>
      </c>
      <c r="G145" s="39" t="s">
        <v>546</v>
      </c>
      <c r="H145" s="40"/>
      <c r="I145" s="40"/>
      <c r="J145" s="41">
        <v>25000</v>
      </c>
      <c r="K145" s="16"/>
    </row>
    <row r="146" spans="1:11" s="24" customFormat="1" ht="15" x14ac:dyDescent="0.2">
      <c r="A146" s="33" t="s">
        <v>285</v>
      </c>
      <c r="B146" s="31" t="s">
        <v>546</v>
      </c>
      <c r="C146" s="31" t="s">
        <v>286</v>
      </c>
      <c r="D146" s="31"/>
      <c r="E146" s="32">
        <f>E147</f>
        <v>25</v>
      </c>
      <c r="G146" s="39" t="s">
        <v>546</v>
      </c>
      <c r="H146" s="40" t="s">
        <v>286</v>
      </c>
      <c r="I146" s="40"/>
      <c r="J146" s="41">
        <v>25000</v>
      </c>
      <c r="K146" s="16"/>
    </row>
    <row r="147" spans="1:11" s="24" customFormat="1" ht="45" x14ac:dyDescent="0.2">
      <c r="A147" s="33" t="s">
        <v>549</v>
      </c>
      <c r="B147" s="31" t="s">
        <v>546</v>
      </c>
      <c r="C147" s="31" t="s">
        <v>547</v>
      </c>
      <c r="D147" s="31"/>
      <c r="E147" s="32">
        <f>E148</f>
        <v>25</v>
      </c>
      <c r="G147" s="39" t="s">
        <v>546</v>
      </c>
      <c r="H147" s="40" t="s">
        <v>547</v>
      </c>
      <c r="I147" s="40"/>
      <c r="J147" s="41">
        <v>25000</v>
      </c>
      <c r="K147" s="16"/>
    </row>
    <row r="148" spans="1:11" s="24" customFormat="1" ht="30" x14ac:dyDescent="0.2">
      <c r="A148" s="33" t="s">
        <v>14</v>
      </c>
      <c r="B148" s="31" t="s">
        <v>546</v>
      </c>
      <c r="C148" s="31" t="s">
        <v>547</v>
      </c>
      <c r="D148" s="31" t="s">
        <v>13</v>
      </c>
      <c r="E148" s="32">
        <f>E149</f>
        <v>25</v>
      </c>
      <c r="G148" s="39" t="s">
        <v>546</v>
      </c>
      <c r="H148" s="40" t="s">
        <v>547</v>
      </c>
      <c r="I148" s="40" t="s">
        <v>13</v>
      </c>
      <c r="J148" s="41">
        <v>25000</v>
      </c>
      <c r="K148" s="16"/>
    </row>
    <row r="149" spans="1:11" s="24" customFormat="1" ht="30" x14ac:dyDescent="0.2">
      <c r="A149" s="33" t="s">
        <v>16</v>
      </c>
      <c r="B149" s="31" t="s">
        <v>546</v>
      </c>
      <c r="C149" s="31" t="s">
        <v>547</v>
      </c>
      <c r="D149" s="31" t="s">
        <v>15</v>
      </c>
      <c r="E149" s="32">
        <v>25</v>
      </c>
      <c r="G149" s="39" t="s">
        <v>546</v>
      </c>
      <c r="H149" s="40" t="s">
        <v>547</v>
      </c>
      <c r="I149" s="40" t="s">
        <v>15</v>
      </c>
      <c r="J149" s="41">
        <v>25000</v>
      </c>
      <c r="K149" s="16"/>
    </row>
    <row r="150" spans="1:11" s="24" customFormat="1" ht="30" x14ac:dyDescent="0.2">
      <c r="A150" s="17" t="s">
        <v>49</v>
      </c>
      <c r="B150" s="18" t="s">
        <v>48</v>
      </c>
      <c r="C150" s="18"/>
      <c r="D150" s="18"/>
      <c r="E150" s="3">
        <f>E174+E151</f>
        <v>10119.1</v>
      </c>
      <c r="G150" s="39" t="s">
        <v>48</v>
      </c>
      <c r="H150" s="40"/>
      <c r="I150" s="40"/>
      <c r="J150" s="41">
        <v>10119100</v>
      </c>
      <c r="K150" s="16"/>
    </row>
    <row r="151" spans="1:11" s="24" customFormat="1" ht="15" x14ac:dyDescent="0.2">
      <c r="A151" s="20" t="s">
        <v>422</v>
      </c>
      <c r="B151" s="21" t="s">
        <v>48</v>
      </c>
      <c r="C151" s="21" t="s">
        <v>423</v>
      </c>
      <c r="D151" s="21"/>
      <c r="E151" s="4">
        <f>E152</f>
        <v>53.9</v>
      </c>
      <c r="G151" s="39" t="s">
        <v>48</v>
      </c>
      <c r="H151" s="40" t="s">
        <v>423</v>
      </c>
      <c r="I151" s="40"/>
      <c r="J151" s="41">
        <v>53900</v>
      </c>
      <c r="K151" s="16"/>
    </row>
    <row r="152" spans="1:11" s="24" customFormat="1" ht="30" x14ac:dyDescent="0.2">
      <c r="A152" s="20" t="s">
        <v>424</v>
      </c>
      <c r="B152" s="21" t="s">
        <v>48</v>
      </c>
      <c r="C152" s="21" t="s">
        <v>425</v>
      </c>
      <c r="D152" s="21"/>
      <c r="E152" s="4">
        <f>E153</f>
        <v>53.9</v>
      </c>
      <c r="G152" s="39" t="s">
        <v>48</v>
      </c>
      <c r="H152" s="40" t="s">
        <v>425</v>
      </c>
      <c r="I152" s="40"/>
      <c r="J152" s="41">
        <v>53900</v>
      </c>
      <c r="K152" s="16"/>
    </row>
    <row r="153" spans="1:11" s="24" customFormat="1" ht="45" x14ac:dyDescent="0.2">
      <c r="A153" s="20" t="s">
        <v>454</v>
      </c>
      <c r="B153" s="21" t="s">
        <v>48</v>
      </c>
      <c r="C153" s="21" t="s">
        <v>455</v>
      </c>
      <c r="D153" s="21"/>
      <c r="E153" s="4">
        <f>E154+E159+E164+E169</f>
        <v>53.9</v>
      </c>
      <c r="G153" s="39" t="s">
        <v>48</v>
      </c>
      <c r="H153" s="40" t="s">
        <v>455</v>
      </c>
      <c r="I153" s="40"/>
      <c r="J153" s="41">
        <v>53900</v>
      </c>
      <c r="K153" s="16"/>
    </row>
    <row r="154" spans="1:11" s="24" customFormat="1" ht="45" x14ac:dyDescent="0.2">
      <c r="A154" s="20" t="s">
        <v>456</v>
      </c>
      <c r="B154" s="21" t="s">
        <v>48</v>
      </c>
      <c r="C154" s="21" t="s">
        <v>457</v>
      </c>
      <c r="D154" s="21"/>
      <c r="E154" s="4">
        <f>E155+E157</f>
        <v>13.4</v>
      </c>
      <c r="G154" s="39" t="s">
        <v>48</v>
      </c>
      <c r="H154" s="40" t="s">
        <v>457</v>
      </c>
      <c r="I154" s="40"/>
      <c r="J154" s="41">
        <v>13400</v>
      </c>
      <c r="K154" s="16"/>
    </row>
    <row r="155" spans="1:11" s="24" customFormat="1" ht="48.75" customHeight="1" x14ac:dyDescent="0.2">
      <c r="A155" s="20" t="s">
        <v>8</v>
      </c>
      <c r="B155" s="21" t="s">
        <v>48</v>
      </c>
      <c r="C155" s="21" t="s">
        <v>457</v>
      </c>
      <c r="D155" s="21" t="s">
        <v>7</v>
      </c>
      <c r="E155" s="4">
        <f>E156</f>
        <v>13</v>
      </c>
      <c r="G155" s="39" t="s">
        <v>48</v>
      </c>
      <c r="H155" s="40" t="s">
        <v>457</v>
      </c>
      <c r="I155" s="40" t="s">
        <v>7</v>
      </c>
      <c r="J155" s="41">
        <v>13000</v>
      </c>
      <c r="K155" s="16"/>
    </row>
    <row r="156" spans="1:11" s="24" customFormat="1" ht="30" x14ac:dyDescent="0.2">
      <c r="A156" s="20" t="s">
        <v>10</v>
      </c>
      <c r="B156" s="21" t="s">
        <v>48</v>
      </c>
      <c r="C156" s="21" t="s">
        <v>457</v>
      </c>
      <c r="D156" s="21" t="s">
        <v>9</v>
      </c>
      <c r="E156" s="4">
        <v>13</v>
      </c>
      <c r="G156" s="39" t="s">
        <v>48</v>
      </c>
      <c r="H156" s="40" t="s">
        <v>457</v>
      </c>
      <c r="I156" s="40" t="s">
        <v>9</v>
      </c>
      <c r="J156" s="41">
        <v>13000</v>
      </c>
      <c r="K156" s="16"/>
    </row>
    <row r="157" spans="1:11" s="24" customFormat="1" ht="30" x14ac:dyDescent="0.2">
      <c r="A157" s="20" t="s">
        <v>14</v>
      </c>
      <c r="B157" s="21" t="s">
        <v>48</v>
      </c>
      <c r="C157" s="21" t="s">
        <v>457</v>
      </c>
      <c r="D157" s="21" t="s">
        <v>13</v>
      </c>
      <c r="E157" s="4">
        <f>E158</f>
        <v>0.4</v>
      </c>
      <c r="G157" s="39" t="s">
        <v>48</v>
      </c>
      <c r="H157" s="40" t="s">
        <v>457</v>
      </c>
      <c r="I157" s="40" t="s">
        <v>13</v>
      </c>
      <c r="J157" s="41">
        <v>400</v>
      </c>
      <c r="K157" s="16"/>
    </row>
    <row r="158" spans="1:11" s="24" customFormat="1" ht="30" x14ac:dyDescent="0.2">
      <c r="A158" s="20" t="s">
        <v>16</v>
      </c>
      <c r="B158" s="21" t="s">
        <v>48</v>
      </c>
      <c r="C158" s="21" t="s">
        <v>457</v>
      </c>
      <c r="D158" s="21" t="s">
        <v>15</v>
      </c>
      <c r="E158" s="4">
        <v>0.4</v>
      </c>
      <c r="G158" s="39" t="s">
        <v>48</v>
      </c>
      <c r="H158" s="40" t="s">
        <v>457</v>
      </c>
      <c r="I158" s="40" t="s">
        <v>15</v>
      </c>
      <c r="J158" s="41">
        <v>400</v>
      </c>
      <c r="K158" s="16"/>
    </row>
    <row r="159" spans="1:11" s="24" customFormat="1" ht="45" x14ac:dyDescent="0.2">
      <c r="A159" s="20" t="s">
        <v>458</v>
      </c>
      <c r="B159" s="21" t="s">
        <v>48</v>
      </c>
      <c r="C159" s="21" t="s">
        <v>459</v>
      </c>
      <c r="D159" s="21"/>
      <c r="E159" s="4">
        <f>E160+E162</f>
        <v>15.2</v>
      </c>
      <c r="G159" s="39" t="s">
        <v>48</v>
      </c>
      <c r="H159" s="40" t="s">
        <v>459</v>
      </c>
      <c r="I159" s="40"/>
      <c r="J159" s="41">
        <v>15200</v>
      </c>
      <c r="K159" s="16"/>
    </row>
    <row r="160" spans="1:11" s="24" customFormat="1" ht="60" x14ac:dyDescent="0.2">
      <c r="A160" s="20" t="s">
        <v>8</v>
      </c>
      <c r="B160" s="21" t="s">
        <v>48</v>
      </c>
      <c r="C160" s="21" t="s">
        <v>459</v>
      </c>
      <c r="D160" s="21" t="s">
        <v>7</v>
      </c>
      <c r="E160" s="4">
        <f>E161</f>
        <v>14.7</v>
      </c>
      <c r="G160" s="39" t="s">
        <v>48</v>
      </c>
      <c r="H160" s="40" t="s">
        <v>459</v>
      </c>
      <c r="I160" s="40" t="s">
        <v>7</v>
      </c>
      <c r="J160" s="41">
        <v>14700</v>
      </c>
      <c r="K160" s="16"/>
    </row>
    <row r="161" spans="1:11" s="24" customFormat="1" ht="30" x14ac:dyDescent="0.2">
      <c r="A161" s="20" t="s">
        <v>10</v>
      </c>
      <c r="B161" s="21" t="s">
        <v>48</v>
      </c>
      <c r="C161" s="21" t="s">
        <v>459</v>
      </c>
      <c r="D161" s="21" t="s">
        <v>9</v>
      </c>
      <c r="E161" s="4">
        <v>14.7</v>
      </c>
      <c r="G161" s="39" t="s">
        <v>48</v>
      </c>
      <c r="H161" s="40" t="s">
        <v>459</v>
      </c>
      <c r="I161" s="40" t="s">
        <v>9</v>
      </c>
      <c r="J161" s="41">
        <v>14700</v>
      </c>
      <c r="K161" s="16"/>
    </row>
    <row r="162" spans="1:11" s="24" customFormat="1" ht="30" x14ac:dyDescent="0.2">
      <c r="A162" s="20" t="s">
        <v>14</v>
      </c>
      <c r="B162" s="21" t="s">
        <v>48</v>
      </c>
      <c r="C162" s="21" t="s">
        <v>459</v>
      </c>
      <c r="D162" s="21" t="s">
        <v>13</v>
      </c>
      <c r="E162" s="4">
        <f>E163</f>
        <v>0.5</v>
      </c>
      <c r="G162" s="39" t="s">
        <v>48</v>
      </c>
      <c r="H162" s="40" t="s">
        <v>459</v>
      </c>
      <c r="I162" s="40" t="s">
        <v>13</v>
      </c>
      <c r="J162" s="41">
        <v>500</v>
      </c>
      <c r="K162" s="16"/>
    </row>
    <row r="163" spans="1:11" s="24" customFormat="1" ht="30" x14ac:dyDescent="0.2">
      <c r="A163" s="20" t="s">
        <v>16</v>
      </c>
      <c r="B163" s="21" t="s">
        <v>48</v>
      </c>
      <c r="C163" s="21" t="s">
        <v>459</v>
      </c>
      <c r="D163" s="21" t="s">
        <v>15</v>
      </c>
      <c r="E163" s="4">
        <v>0.5</v>
      </c>
      <c r="G163" s="39" t="s">
        <v>48</v>
      </c>
      <c r="H163" s="40" t="s">
        <v>459</v>
      </c>
      <c r="I163" s="40" t="s">
        <v>15</v>
      </c>
      <c r="J163" s="41">
        <v>500</v>
      </c>
      <c r="K163" s="16"/>
    </row>
    <row r="164" spans="1:11" s="24" customFormat="1" ht="45" x14ac:dyDescent="0.2">
      <c r="A164" s="20" t="s">
        <v>460</v>
      </c>
      <c r="B164" s="21" t="s">
        <v>48</v>
      </c>
      <c r="C164" s="21" t="s">
        <v>461</v>
      </c>
      <c r="D164" s="21"/>
      <c r="E164" s="4">
        <f>E165+E167</f>
        <v>16.399999999999999</v>
      </c>
      <c r="G164" s="39" t="s">
        <v>48</v>
      </c>
      <c r="H164" s="40" t="s">
        <v>461</v>
      </c>
      <c r="I164" s="40"/>
      <c r="J164" s="41">
        <v>16400</v>
      </c>
      <c r="K164" s="16"/>
    </row>
    <row r="165" spans="1:11" s="24" customFormat="1" ht="60" x14ac:dyDescent="0.2">
      <c r="A165" s="20" t="s">
        <v>8</v>
      </c>
      <c r="B165" s="21" t="s">
        <v>48</v>
      </c>
      <c r="C165" s="21" t="s">
        <v>461</v>
      </c>
      <c r="D165" s="21" t="s">
        <v>7</v>
      </c>
      <c r="E165" s="4">
        <f>E166</f>
        <v>14.9</v>
      </c>
      <c r="G165" s="39" t="s">
        <v>48</v>
      </c>
      <c r="H165" s="40" t="s">
        <v>461</v>
      </c>
      <c r="I165" s="40" t="s">
        <v>7</v>
      </c>
      <c r="J165" s="41">
        <v>14900</v>
      </c>
      <c r="K165" s="16"/>
    </row>
    <row r="166" spans="1:11" s="24" customFormat="1" ht="30" x14ac:dyDescent="0.2">
      <c r="A166" s="20" t="s">
        <v>10</v>
      </c>
      <c r="B166" s="21" t="s">
        <v>48</v>
      </c>
      <c r="C166" s="21" t="s">
        <v>461</v>
      </c>
      <c r="D166" s="21" t="s">
        <v>9</v>
      </c>
      <c r="E166" s="4">
        <v>14.9</v>
      </c>
      <c r="G166" s="39" t="s">
        <v>48</v>
      </c>
      <c r="H166" s="40" t="s">
        <v>461</v>
      </c>
      <c r="I166" s="40" t="s">
        <v>9</v>
      </c>
      <c r="J166" s="41">
        <v>14900</v>
      </c>
      <c r="K166" s="16"/>
    </row>
    <row r="167" spans="1:11" s="24" customFormat="1" ht="30" x14ac:dyDescent="0.2">
      <c r="A167" s="20" t="s">
        <v>14</v>
      </c>
      <c r="B167" s="21" t="s">
        <v>48</v>
      </c>
      <c r="C167" s="21" t="s">
        <v>461</v>
      </c>
      <c r="D167" s="21" t="s">
        <v>13</v>
      </c>
      <c r="E167" s="4">
        <f>E168</f>
        <v>1.5</v>
      </c>
      <c r="G167" s="39" t="s">
        <v>48</v>
      </c>
      <c r="H167" s="40" t="s">
        <v>461</v>
      </c>
      <c r="I167" s="40" t="s">
        <v>13</v>
      </c>
      <c r="J167" s="41">
        <v>1500</v>
      </c>
      <c r="K167" s="16"/>
    </row>
    <row r="168" spans="1:11" s="24" customFormat="1" ht="30" x14ac:dyDescent="0.2">
      <c r="A168" s="20" t="s">
        <v>16</v>
      </c>
      <c r="B168" s="21" t="s">
        <v>48</v>
      </c>
      <c r="C168" s="21" t="s">
        <v>461</v>
      </c>
      <c r="D168" s="21" t="s">
        <v>15</v>
      </c>
      <c r="E168" s="4">
        <v>1.5</v>
      </c>
      <c r="G168" s="39" t="s">
        <v>48</v>
      </c>
      <c r="H168" s="40" t="s">
        <v>461</v>
      </c>
      <c r="I168" s="40" t="s">
        <v>15</v>
      </c>
      <c r="J168" s="41">
        <v>1500</v>
      </c>
      <c r="K168" s="16"/>
    </row>
    <row r="169" spans="1:11" s="24" customFormat="1" ht="45" x14ac:dyDescent="0.2">
      <c r="A169" s="20" t="s">
        <v>462</v>
      </c>
      <c r="B169" s="21" t="s">
        <v>48</v>
      </c>
      <c r="C169" s="21" t="s">
        <v>463</v>
      </c>
      <c r="D169" s="21"/>
      <c r="E169" s="4">
        <f>E170+E172</f>
        <v>8.9</v>
      </c>
      <c r="G169" s="39" t="s">
        <v>48</v>
      </c>
      <c r="H169" s="40" t="s">
        <v>463</v>
      </c>
      <c r="I169" s="40"/>
      <c r="J169" s="41">
        <v>8900</v>
      </c>
      <c r="K169" s="16"/>
    </row>
    <row r="170" spans="1:11" s="24" customFormat="1" ht="60" x14ac:dyDescent="0.2">
      <c r="A170" s="20" t="s">
        <v>8</v>
      </c>
      <c r="B170" s="21" t="s">
        <v>48</v>
      </c>
      <c r="C170" s="21" t="s">
        <v>463</v>
      </c>
      <c r="D170" s="21" t="s">
        <v>7</v>
      </c>
      <c r="E170" s="4">
        <f>E171</f>
        <v>8.3000000000000007</v>
      </c>
      <c r="G170" s="39" t="s">
        <v>48</v>
      </c>
      <c r="H170" s="40" t="s">
        <v>463</v>
      </c>
      <c r="I170" s="40" t="s">
        <v>7</v>
      </c>
      <c r="J170" s="41">
        <v>8300</v>
      </c>
      <c r="K170" s="16"/>
    </row>
    <row r="171" spans="1:11" s="24" customFormat="1" ht="30" x14ac:dyDescent="0.2">
      <c r="A171" s="20" t="s">
        <v>10</v>
      </c>
      <c r="B171" s="21" t="s">
        <v>48</v>
      </c>
      <c r="C171" s="21" t="s">
        <v>463</v>
      </c>
      <c r="D171" s="21" t="s">
        <v>9</v>
      </c>
      <c r="E171" s="4">
        <v>8.3000000000000007</v>
      </c>
      <c r="G171" s="39" t="s">
        <v>48</v>
      </c>
      <c r="H171" s="40" t="s">
        <v>463</v>
      </c>
      <c r="I171" s="40" t="s">
        <v>9</v>
      </c>
      <c r="J171" s="41">
        <v>8300</v>
      </c>
      <c r="K171" s="16"/>
    </row>
    <row r="172" spans="1:11" s="24" customFormat="1" ht="30" x14ac:dyDescent="0.2">
      <c r="A172" s="20" t="s">
        <v>14</v>
      </c>
      <c r="B172" s="21" t="s">
        <v>48</v>
      </c>
      <c r="C172" s="21" t="s">
        <v>463</v>
      </c>
      <c r="D172" s="21" t="s">
        <v>13</v>
      </c>
      <c r="E172" s="4">
        <f>E173</f>
        <v>0.6</v>
      </c>
      <c r="G172" s="39" t="s">
        <v>48</v>
      </c>
      <c r="H172" s="40" t="s">
        <v>463</v>
      </c>
      <c r="I172" s="40" t="s">
        <v>13</v>
      </c>
      <c r="J172" s="41">
        <v>600</v>
      </c>
      <c r="K172" s="16"/>
    </row>
    <row r="173" spans="1:11" ht="30" x14ac:dyDescent="0.2">
      <c r="A173" s="20" t="s">
        <v>16</v>
      </c>
      <c r="B173" s="21" t="s">
        <v>48</v>
      </c>
      <c r="C173" s="21" t="s">
        <v>463</v>
      </c>
      <c r="D173" s="21" t="s">
        <v>15</v>
      </c>
      <c r="E173" s="4">
        <v>0.6</v>
      </c>
      <c r="G173" s="39" t="s">
        <v>48</v>
      </c>
      <c r="H173" s="40" t="s">
        <v>463</v>
      </c>
      <c r="I173" s="40" t="s">
        <v>15</v>
      </c>
      <c r="J173" s="41">
        <v>600</v>
      </c>
      <c r="K173" s="16"/>
    </row>
    <row r="174" spans="1:11" ht="15" x14ac:dyDescent="0.2">
      <c r="A174" s="20" t="s">
        <v>285</v>
      </c>
      <c r="B174" s="21" t="s">
        <v>48</v>
      </c>
      <c r="C174" s="21" t="s">
        <v>286</v>
      </c>
      <c r="D174" s="21"/>
      <c r="E174" s="4">
        <f>E175</f>
        <v>10065.200000000001</v>
      </c>
      <c r="G174" s="39" t="s">
        <v>48</v>
      </c>
      <c r="H174" s="40" t="s">
        <v>286</v>
      </c>
      <c r="I174" s="40"/>
      <c r="J174" s="41">
        <v>10065200</v>
      </c>
      <c r="K174" s="16"/>
    </row>
    <row r="175" spans="1:11" ht="30" x14ac:dyDescent="0.2">
      <c r="A175" s="20" t="s">
        <v>424</v>
      </c>
      <c r="B175" s="21" t="s">
        <v>48</v>
      </c>
      <c r="C175" s="21" t="s">
        <v>287</v>
      </c>
      <c r="D175" s="21"/>
      <c r="E175" s="4">
        <f>E176</f>
        <v>10065.200000000001</v>
      </c>
      <c r="G175" s="39" t="s">
        <v>48</v>
      </c>
      <c r="H175" s="40" t="s">
        <v>287</v>
      </c>
      <c r="I175" s="40"/>
      <c r="J175" s="41">
        <v>10065200</v>
      </c>
      <c r="K175" s="16"/>
    </row>
    <row r="176" spans="1:11" ht="15" x14ac:dyDescent="0.2">
      <c r="A176" s="20" t="s">
        <v>465</v>
      </c>
      <c r="B176" s="21" t="s">
        <v>48</v>
      </c>
      <c r="C176" s="21" t="s">
        <v>290</v>
      </c>
      <c r="D176" s="21"/>
      <c r="E176" s="4">
        <f>E177+E179</f>
        <v>10065.200000000001</v>
      </c>
      <c r="G176" s="39" t="s">
        <v>48</v>
      </c>
      <c r="H176" s="40" t="s">
        <v>290</v>
      </c>
      <c r="I176" s="40"/>
      <c r="J176" s="41">
        <v>10065200</v>
      </c>
      <c r="K176" s="16"/>
    </row>
    <row r="177" spans="1:11" ht="60" x14ac:dyDescent="0.2">
      <c r="A177" s="20" t="s">
        <v>8</v>
      </c>
      <c r="B177" s="21" t="s">
        <v>48</v>
      </c>
      <c r="C177" s="21" t="s">
        <v>290</v>
      </c>
      <c r="D177" s="21" t="s">
        <v>7</v>
      </c>
      <c r="E177" s="4">
        <f>E178</f>
        <v>8975.5</v>
      </c>
      <c r="G177" s="39" t="s">
        <v>48</v>
      </c>
      <c r="H177" s="40" t="s">
        <v>290</v>
      </c>
      <c r="I177" s="40" t="s">
        <v>7</v>
      </c>
      <c r="J177" s="41">
        <v>8975500</v>
      </c>
      <c r="K177" s="16"/>
    </row>
    <row r="178" spans="1:11" ht="30" x14ac:dyDescent="0.2">
      <c r="A178" s="20" t="s">
        <v>10</v>
      </c>
      <c r="B178" s="21" t="s">
        <v>48</v>
      </c>
      <c r="C178" s="21" t="s">
        <v>290</v>
      </c>
      <c r="D178" s="21" t="s">
        <v>9</v>
      </c>
      <c r="E178" s="4">
        <v>8975.5</v>
      </c>
      <c r="G178" s="39" t="s">
        <v>48</v>
      </c>
      <c r="H178" s="40" t="s">
        <v>290</v>
      </c>
      <c r="I178" s="40" t="s">
        <v>9</v>
      </c>
      <c r="J178" s="41">
        <v>8975500</v>
      </c>
      <c r="K178" s="16"/>
    </row>
    <row r="179" spans="1:11" ht="30" x14ac:dyDescent="0.2">
      <c r="A179" s="20" t="s">
        <v>14</v>
      </c>
      <c r="B179" s="21" t="s">
        <v>48</v>
      </c>
      <c r="C179" s="21" t="s">
        <v>12</v>
      </c>
      <c r="D179" s="21" t="s">
        <v>13</v>
      </c>
      <c r="E179" s="4">
        <f>E180</f>
        <v>1089.7</v>
      </c>
      <c r="G179" s="39" t="s">
        <v>48</v>
      </c>
      <c r="H179" s="40" t="s">
        <v>290</v>
      </c>
      <c r="I179" s="40" t="s">
        <v>13</v>
      </c>
      <c r="J179" s="41">
        <v>1089700</v>
      </c>
      <c r="K179" s="16"/>
    </row>
    <row r="180" spans="1:11" ht="30" x14ac:dyDescent="0.2">
      <c r="A180" s="20" t="s">
        <v>16</v>
      </c>
      <c r="B180" s="21" t="s">
        <v>48</v>
      </c>
      <c r="C180" s="21" t="s">
        <v>12</v>
      </c>
      <c r="D180" s="21" t="s">
        <v>15</v>
      </c>
      <c r="E180" s="4">
        <v>1089.7</v>
      </c>
      <c r="G180" s="39" t="s">
        <v>48</v>
      </c>
      <c r="H180" s="40" t="s">
        <v>290</v>
      </c>
      <c r="I180" s="40" t="s">
        <v>15</v>
      </c>
      <c r="J180" s="41">
        <v>1089700</v>
      </c>
      <c r="K180" s="16"/>
    </row>
    <row r="181" spans="1:11" ht="15" x14ac:dyDescent="0.2">
      <c r="A181" s="17" t="s">
        <v>51</v>
      </c>
      <c r="B181" s="18" t="s">
        <v>50</v>
      </c>
      <c r="C181" s="18"/>
      <c r="D181" s="18"/>
      <c r="E181" s="3">
        <f>E182</f>
        <v>1400</v>
      </c>
      <c r="G181" s="39" t="s">
        <v>50</v>
      </c>
      <c r="H181" s="40"/>
      <c r="I181" s="40"/>
      <c r="J181" s="41">
        <v>1400000</v>
      </c>
      <c r="K181" s="16"/>
    </row>
    <row r="182" spans="1:11" ht="15" x14ac:dyDescent="0.2">
      <c r="A182" s="20" t="s">
        <v>51</v>
      </c>
      <c r="B182" s="21" t="s">
        <v>50</v>
      </c>
      <c r="C182" s="21" t="s">
        <v>291</v>
      </c>
      <c r="D182" s="21"/>
      <c r="E182" s="4">
        <f>E183+E186</f>
        <v>1400</v>
      </c>
      <c r="G182" s="39" t="s">
        <v>50</v>
      </c>
      <c r="H182" s="40" t="s">
        <v>291</v>
      </c>
      <c r="I182" s="40"/>
      <c r="J182" s="41">
        <v>1400000</v>
      </c>
      <c r="K182" s="16"/>
    </row>
    <row r="183" spans="1:11" ht="30" x14ac:dyDescent="0.2">
      <c r="A183" s="20" t="s">
        <v>52</v>
      </c>
      <c r="B183" s="21" t="s">
        <v>50</v>
      </c>
      <c r="C183" s="21" t="s">
        <v>292</v>
      </c>
      <c r="D183" s="21"/>
      <c r="E183" s="4">
        <f>E184</f>
        <v>1250</v>
      </c>
      <c r="G183" s="39" t="s">
        <v>50</v>
      </c>
      <c r="H183" s="40" t="s">
        <v>292</v>
      </c>
      <c r="I183" s="40"/>
      <c r="J183" s="41">
        <v>1250000</v>
      </c>
      <c r="K183" s="16"/>
    </row>
    <row r="184" spans="1:11" ht="15" x14ac:dyDescent="0.2">
      <c r="A184" s="20" t="s">
        <v>21</v>
      </c>
      <c r="B184" s="21" t="s">
        <v>50</v>
      </c>
      <c r="C184" s="21" t="s">
        <v>292</v>
      </c>
      <c r="D184" s="21" t="s">
        <v>20</v>
      </c>
      <c r="E184" s="4">
        <f>E185</f>
        <v>1250</v>
      </c>
      <c r="G184" s="39" t="s">
        <v>50</v>
      </c>
      <c r="H184" s="40" t="s">
        <v>292</v>
      </c>
      <c r="I184" s="40" t="s">
        <v>20</v>
      </c>
      <c r="J184" s="41">
        <v>1250000</v>
      </c>
      <c r="K184" s="16"/>
    </row>
    <row r="185" spans="1:11" s="24" customFormat="1" ht="15" x14ac:dyDescent="0.2">
      <c r="A185" s="20" t="s">
        <v>54</v>
      </c>
      <c r="B185" s="21" t="s">
        <v>50</v>
      </c>
      <c r="C185" s="21" t="s">
        <v>292</v>
      </c>
      <c r="D185" s="21" t="s">
        <v>53</v>
      </c>
      <c r="E185" s="4">
        <v>1250</v>
      </c>
      <c r="G185" s="39" t="s">
        <v>50</v>
      </c>
      <c r="H185" s="40" t="s">
        <v>292</v>
      </c>
      <c r="I185" s="40" t="s">
        <v>53</v>
      </c>
      <c r="J185" s="41">
        <v>1250000</v>
      </c>
      <c r="K185" s="16"/>
    </row>
    <row r="186" spans="1:11" ht="45" x14ac:dyDescent="0.2">
      <c r="A186" s="20" t="s">
        <v>55</v>
      </c>
      <c r="B186" s="21" t="s">
        <v>50</v>
      </c>
      <c r="C186" s="21" t="s">
        <v>293</v>
      </c>
      <c r="D186" s="21"/>
      <c r="E186" s="4">
        <f>E187</f>
        <v>150</v>
      </c>
      <c r="G186" s="39" t="s">
        <v>50</v>
      </c>
      <c r="H186" s="40" t="s">
        <v>293</v>
      </c>
      <c r="I186" s="40"/>
      <c r="J186" s="41">
        <v>150000</v>
      </c>
      <c r="K186" s="16"/>
    </row>
    <row r="187" spans="1:11" ht="15" x14ac:dyDescent="0.2">
      <c r="A187" s="20" t="s">
        <v>21</v>
      </c>
      <c r="B187" s="21" t="s">
        <v>50</v>
      </c>
      <c r="C187" s="21" t="s">
        <v>293</v>
      </c>
      <c r="D187" s="21" t="s">
        <v>20</v>
      </c>
      <c r="E187" s="4">
        <f>E188</f>
        <v>150</v>
      </c>
      <c r="G187" s="39" t="s">
        <v>50</v>
      </c>
      <c r="H187" s="40" t="s">
        <v>293</v>
      </c>
      <c r="I187" s="40" t="s">
        <v>20</v>
      </c>
      <c r="J187" s="41">
        <v>150000</v>
      </c>
      <c r="K187" s="16"/>
    </row>
    <row r="188" spans="1:11" ht="15" x14ac:dyDescent="0.2">
      <c r="A188" s="20" t="s">
        <v>54</v>
      </c>
      <c r="B188" s="21" t="s">
        <v>50</v>
      </c>
      <c r="C188" s="21" t="s">
        <v>293</v>
      </c>
      <c r="D188" s="21" t="s">
        <v>53</v>
      </c>
      <c r="E188" s="4">
        <v>150</v>
      </c>
      <c r="G188" s="39" t="s">
        <v>50</v>
      </c>
      <c r="H188" s="40" t="s">
        <v>293</v>
      </c>
      <c r="I188" s="40" t="s">
        <v>53</v>
      </c>
      <c r="J188" s="41">
        <v>150000</v>
      </c>
      <c r="K188" s="16"/>
    </row>
    <row r="189" spans="1:11" ht="15" x14ac:dyDescent="0.2">
      <c r="A189" s="17" t="s">
        <v>57</v>
      </c>
      <c r="B189" s="18" t="s">
        <v>56</v>
      </c>
      <c r="C189" s="18"/>
      <c r="D189" s="18"/>
      <c r="E189" s="3">
        <f>E190+E194+E198+E202+E208</f>
        <v>3136.4</v>
      </c>
      <c r="G189" s="39" t="s">
        <v>56</v>
      </c>
      <c r="H189" s="40"/>
      <c r="I189" s="40"/>
      <c r="J189" s="41">
        <v>3136400</v>
      </c>
      <c r="K189" s="16"/>
    </row>
    <row r="190" spans="1:11" ht="30" x14ac:dyDescent="0.2">
      <c r="A190" s="20" t="s">
        <v>294</v>
      </c>
      <c r="B190" s="21" t="s">
        <v>56</v>
      </c>
      <c r="C190" s="21" t="s">
        <v>295</v>
      </c>
      <c r="D190" s="21"/>
      <c r="E190" s="4">
        <f>E191</f>
        <v>65</v>
      </c>
      <c r="G190" s="39" t="s">
        <v>56</v>
      </c>
      <c r="H190" s="40" t="s">
        <v>295</v>
      </c>
      <c r="I190" s="40"/>
      <c r="J190" s="41">
        <v>65000</v>
      </c>
      <c r="K190" s="16"/>
    </row>
    <row r="191" spans="1:11" ht="15" x14ac:dyDescent="0.2">
      <c r="A191" s="20" t="s">
        <v>296</v>
      </c>
      <c r="B191" s="21" t="s">
        <v>56</v>
      </c>
      <c r="C191" s="21" t="s">
        <v>297</v>
      </c>
      <c r="D191" s="21"/>
      <c r="E191" s="4">
        <f>E192</f>
        <v>65</v>
      </c>
      <c r="G191" s="39" t="s">
        <v>56</v>
      </c>
      <c r="H191" s="40" t="s">
        <v>297</v>
      </c>
      <c r="I191" s="40"/>
      <c r="J191" s="41">
        <v>65000</v>
      </c>
      <c r="K191" s="16"/>
    </row>
    <row r="192" spans="1:11" ht="30" x14ac:dyDescent="0.2">
      <c r="A192" s="20" t="s">
        <v>14</v>
      </c>
      <c r="B192" s="21" t="s">
        <v>56</v>
      </c>
      <c r="C192" s="21" t="s">
        <v>297</v>
      </c>
      <c r="D192" s="21" t="s">
        <v>13</v>
      </c>
      <c r="E192" s="4">
        <f>E193</f>
        <v>65</v>
      </c>
      <c r="G192" s="39" t="s">
        <v>56</v>
      </c>
      <c r="H192" s="40" t="s">
        <v>297</v>
      </c>
      <c r="I192" s="40" t="s">
        <v>13</v>
      </c>
      <c r="J192" s="41">
        <v>65000</v>
      </c>
      <c r="K192" s="16"/>
    </row>
    <row r="193" spans="1:11" s="24" customFormat="1" ht="30" x14ac:dyDescent="0.2">
      <c r="A193" s="20" t="s">
        <v>16</v>
      </c>
      <c r="B193" s="21" t="s">
        <v>56</v>
      </c>
      <c r="C193" s="21" t="s">
        <v>297</v>
      </c>
      <c r="D193" s="21" t="s">
        <v>15</v>
      </c>
      <c r="E193" s="4">
        <v>65</v>
      </c>
      <c r="G193" s="39" t="s">
        <v>56</v>
      </c>
      <c r="H193" s="40" t="s">
        <v>297</v>
      </c>
      <c r="I193" s="40" t="s">
        <v>15</v>
      </c>
      <c r="J193" s="41">
        <v>65000</v>
      </c>
      <c r="K193" s="16"/>
    </row>
    <row r="194" spans="1:11" ht="30" x14ac:dyDescent="0.2">
      <c r="A194" s="20" t="s">
        <v>534</v>
      </c>
      <c r="B194" s="21" t="s">
        <v>56</v>
      </c>
      <c r="C194" s="21" t="s">
        <v>298</v>
      </c>
      <c r="D194" s="21"/>
      <c r="E194" s="4">
        <f>E195</f>
        <v>30</v>
      </c>
      <c r="G194" s="39" t="s">
        <v>56</v>
      </c>
      <c r="H194" s="40" t="s">
        <v>298</v>
      </c>
      <c r="I194" s="40"/>
      <c r="J194" s="41">
        <v>30000</v>
      </c>
      <c r="K194" s="16"/>
    </row>
    <row r="195" spans="1:11" ht="15" x14ac:dyDescent="0.2">
      <c r="A195" s="20" t="s">
        <v>299</v>
      </c>
      <c r="B195" s="21" t="s">
        <v>56</v>
      </c>
      <c r="C195" s="21" t="s">
        <v>300</v>
      </c>
      <c r="D195" s="21"/>
      <c r="E195" s="4">
        <f>E196</f>
        <v>30</v>
      </c>
      <c r="G195" s="39" t="s">
        <v>56</v>
      </c>
      <c r="H195" s="40" t="s">
        <v>300</v>
      </c>
      <c r="I195" s="40"/>
      <c r="J195" s="41">
        <v>30000</v>
      </c>
      <c r="K195" s="16"/>
    </row>
    <row r="196" spans="1:11" ht="30" x14ac:dyDescent="0.2">
      <c r="A196" s="20" t="s">
        <v>14</v>
      </c>
      <c r="B196" s="21" t="s">
        <v>56</v>
      </c>
      <c r="C196" s="21" t="s">
        <v>300</v>
      </c>
      <c r="D196" s="21" t="s">
        <v>13</v>
      </c>
      <c r="E196" s="4">
        <f>E197</f>
        <v>30</v>
      </c>
      <c r="G196" s="39" t="s">
        <v>56</v>
      </c>
      <c r="H196" s="40" t="s">
        <v>300</v>
      </c>
      <c r="I196" s="40" t="s">
        <v>13</v>
      </c>
      <c r="J196" s="41">
        <v>30000</v>
      </c>
      <c r="K196" s="16"/>
    </row>
    <row r="197" spans="1:11" ht="30" x14ac:dyDescent="0.2">
      <c r="A197" s="20" t="s">
        <v>16</v>
      </c>
      <c r="B197" s="21" t="s">
        <v>56</v>
      </c>
      <c r="C197" s="21" t="s">
        <v>300</v>
      </c>
      <c r="D197" s="21" t="s">
        <v>15</v>
      </c>
      <c r="E197" s="4">
        <v>30</v>
      </c>
      <c r="G197" s="39" t="s">
        <v>56</v>
      </c>
      <c r="H197" s="40" t="s">
        <v>300</v>
      </c>
      <c r="I197" s="40" t="s">
        <v>15</v>
      </c>
      <c r="J197" s="41">
        <v>30000</v>
      </c>
      <c r="K197" s="16"/>
    </row>
    <row r="198" spans="1:11" ht="45" x14ac:dyDescent="0.2">
      <c r="A198" s="20" t="s">
        <v>301</v>
      </c>
      <c r="B198" s="21" t="s">
        <v>56</v>
      </c>
      <c r="C198" s="21" t="s">
        <v>302</v>
      </c>
      <c r="D198" s="21"/>
      <c r="E198" s="4">
        <f>E199</f>
        <v>30</v>
      </c>
      <c r="G198" s="39" t="s">
        <v>56</v>
      </c>
      <c r="H198" s="40" t="s">
        <v>302</v>
      </c>
      <c r="I198" s="40"/>
      <c r="J198" s="41">
        <v>30000</v>
      </c>
      <c r="K198" s="16"/>
    </row>
    <row r="199" spans="1:11" ht="30" x14ac:dyDescent="0.2">
      <c r="A199" s="27" t="s">
        <v>539</v>
      </c>
      <c r="B199" s="21" t="s">
        <v>56</v>
      </c>
      <c r="C199" s="21" t="s">
        <v>303</v>
      </c>
      <c r="D199" s="21"/>
      <c r="E199" s="4">
        <f>E200</f>
        <v>30</v>
      </c>
      <c r="G199" s="39" t="s">
        <v>56</v>
      </c>
      <c r="H199" s="40" t="s">
        <v>303</v>
      </c>
      <c r="I199" s="40"/>
      <c r="J199" s="41">
        <v>30000</v>
      </c>
      <c r="K199" s="16"/>
    </row>
    <row r="200" spans="1:11" ht="30" x14ac:dyDescent="0.2">
      <c r="A200" s="20" t="s">
        <v>14</v>
      </c>
      <c r="B200" s="21" t="s">
        <v>56</v>
      </c>
      <c r="C200" s="21" t="s">
        <v>303</v>
      </c>
      <c r="D200" s="21" t="s">
        <v>13</v>
      </c>
      <c r="E200" s="4">
        <f>E201</f>
        <v>30</v>
      </c>
      <c r="G200" s="39" t="s">
        <v>56</v>
      </c>
      <c r="H200" s="40" t="s">
        <v>303</v>
      </c>
      <c r="I200" s="40" t="s">
        <v>13</v>
      </c>
      <c r="J200" s="41">
        <v>30000</v>
      </c>
      <c r="K200" s="16"/>
    </row>
    <row r="201" spans="1:11" ht="30" x14ac:dyDescent="0.2">
      <c r="A201" s="20" t="s">
        <v>16</v>
      </c>
      <c r="B201" s="21" t="s">
        <v>56</v>
      </c>
      <c r="C201" s="21" t="s">
        <v>303</v>
      </c>
      <c r="D201" s="21" t="s">
        <v>15</v>
      </c>
      <c r="E201" s="4">
        <v>30</v>
      </c>
      <c r="G201" s="39" t="s">
        <v>56</v>
      </c>
      <c r="H201" s="40" t="s">
        <v>303</v>
      </c>
      <c r="I201" s="40" t="s">
        <v>15</v>
      </c>
      <c r="J201" s="41">
        <v>30000</v>
      </c>
      <c r="K201" s="16"/>
    </row>
    <row r="202" spans="1:11" ht="30" x14ac:dyDescent="0.2">
      <c r="A202" s="20" t="s">
        <v>304</v>
      </c>
      <c r="B202" s="21" t="s">
        <v>56</v>
      </c>
      <c r="C202" s="21" t="s">
        <v>305</v>
      </c>
      <c r="D202" s="21"/>
      <c r="E202" s="4">
        <f>E203</f>
        <v>2718.2000000000003</v>
      </c>
      <c r="G202" s="39" t="s">
        <v>56</v>
      </c>
      <c r="H202" s="40" t="s">
        <v>305</v>
      </c>
      <c r="I202" s="40"/>
      <c r="J202" s="41">
        <v>2718200</v>
      </c>
      <c r="K202" s="16"/>
    </row>
    <row r="203" spans="1:11" ht="15" x14ac:dyDescent="0.2">
      <c r="A203" s="20" t="s">
        <v>306</v>
      </c>
      <c r="B203" s="21" t="s">
        <v>56</v>
      </c>
      <c r="C203" s="21" t="s">
        <v>307</v>
      </c>
      <c r="D203" s="21"/>
      <c r="E203" s="4">
        <f>E204+E206</f>
        <v>2718.2000000000003</v>
      </c>
      <c r="G203" s="39" t="s">
        <v>56</v>
      </c>
      <c r="H203" s="40" t="s">
        <v>307</v>
      </c>
      <c r="I203" s="40"/>
      <c r="J203" s="41">
        <v>2718200</v>
      </c>
      <c r="K203" s="16"/>
    </row>
    <row r="204" spans="1:11" ht="60" x14ac:dyDescent="0.2">
      <c r="A204" s="20" t="s">
        <v>8</v>
      </c>
      <c r="B204" s="21" t="s">
        <v>56</v>
      </c>
      <c r="C204" s="21" t="s">
        <v>307</v>
      </c>
      <c r="D204" s="21" t="s">
        <v>7</v>
      </c>
      <c r="E204" s="4">
        <f>E205</f>
        <v>2386.8000000000002</v>
      </c>
      <c r="G204" s="39" t="s">
        <v>56</v>
      </c>
      <c r="H204" s="40" t="s">
        <v>307</v>
      </c>
      <c r="I204" s="40" t="s">
        <v>7</v>
      </c>
      <c r="J204" s="41">
        <v>2386800</v>
      </c>
      <c r="K204" s="16"/>
    </row>
    <row r="205" spans="1:11" ht="15" x14ac:dyDescent="0.2">
      <c r="A205" s="20" t="s">
        <v>59</v>
      </c>
      <c r="B205" s="21" t="s">
        <v>56</v>
      </c>
      <c r="C205" s="21" t="s">
        <v>307</v>
      </c>
      <c r="D205" s="21" t="s">
        <v>58</v>
      </c>
      <c r="E205" s="4">
        <v>2386.8000000000002</v>
      </c>
      <c r="G205" s="39" t="s">
        <v>56</v>
      </c>
      <c r="H205" s="40" t="s">
        <v>307</v>
      </c>
      <c r="I205" s="40" t="s">
        <v>58</v>
      </c>
      <c r="J205" s="41">
        <v>2386800</v>
      </c>
      <c r="K205" s="16"/>
    </row>
    <row r="206" spans="1:11" ht="30" x14ac:dyDescent="0.2">
      <c r="A206" s="20" t="s">
        <v>14</v>
      </c>
      <c r="B206" s="21" t="s">
        <v>56</v>
      </c>
      <c r="C206" s="21" t="s">
        <v>307</v>
      </c>
      <c r="D206" s="21" t="s">
        <v>13</v>
      </c>
      <c r="E206" s="4">
        <f>E207</f>
        <v>331.4</v>
      </c>
      <c r="G206" s="39" t="s">
        <v>56</v>
      </c>
      <c r="H206" s="40" t="s">
        <v>307</v>
      </c>
      <c r="I206" s="40" t="s">
        <v>13</v>
      </c>
      <c r="J206" s="41">
        <v>331400</v>
      </c>
      <c r="K206" s="16"/>
    </row>
    <row r="207" spans="1:11" ht="30" x14ac:dyDescent="0.2">
      <c r="A207" s="20" t="s">
        <v>16</v>
      </c>
      <c r="B207" s="21" t="s">
        <v>56</v>
      </c>
      <c r="C207" s="21" t="s">
        <v>307</v>
      </c>
      <c r="D207" s="21" t="s">
        <v>15</v>
      </c>
      <c r="E207" s="4">
        <v>331.4</v>
      </c>
      <c r="G207" s="39" t="s">
        <v>56</v>
      </c>
      <c r="H207" s="40" t="s">
        <v>307</v>
      </c>
      <c r="I207" s="40" t="s">
        <v>15</v>
      </c>
      <c r="J207" s="41">
        <v>331400</v>
      </c>
      <c r="K207" s="16"/>
    </row>
    <row r="208" spans="1:11" ht="15" x14ac:dyDescent="0.2">
      <c r="A208" s="20" t="s">
        <v>285</v>
      </c>
      <c r="B208" s="21" t="s">
        <v>56</v>
      </c>
      <c r="C208" s="21" t="s">
        <v>286</v>
      </c>
      <c r="D208" s="21"/>
      <c r="E208" s="4">
        <f>E209+E212+E215</f>
        <v>293.2</v>
      </c>
      <c r="G208" s="39" t="s">
        <v>56</v>
      </c>
      <c r="H208" s="40" t="s">
        <v>286</v>
      </c>
      <c r="I208" s="40"/>
      <c r="J208" s="41">
        <v>293200</v>
      </c>
      <c r="K208" s="16"/>
    </row>
    <row r="209" spans="1:11" ht="15" x14ac:dyDescent="0.2">
      <c r="A209" s="20" t="s">
        <v>308</v>
      </c>
      <c r="B209" s="21" t="s">
        <v>56</v>
      </c>
      <c r="C209" s="21" t="s">
        <v>309</v>
      </c>
      <c r="D209" s="21"/>
      <c r="E209" s="4">
        <f>E210</f>
        <v>189.4</v>
      </c>
      <c r="G209" s="39" t="s">
        <v>56</v>
      </c>
      <c r="H209" s="40" t="s">
        <v>309</v>
      </c>
      <c r="I209" s="40"/>
      <c r="J209" s="41">
        <v>189400</v>
      </c>
      <c r="K209" s="16"/>
    </row>
    <row r="210" spans="1:11" ht="15" x14ac:dyDescent="0.2">
      <c r="A210" s="20" t="s">
        <v>21</v>
      </c>
      <c r="B210" s="21" t="s">
        <v>56</v>
      </c>
      <c r="C210" s="21" t="s">
        <v>309</v>
      </c>
      <c r="D210" s="21" t="s">
        <v>20</v>
      </c>
      <c r="E210" s="4">
        <f>E211</f>
        <v>189.4</v>
      </c>
      <c r="G210" s="39" t="s">
        <v>56</v>
      </c>
      <c r="H210" s="40" t="s">
        <v>309</v>
      </c>
      <c r="I210" s="40" t="s">
        <v>20</v>
      </c>
      <c r="J210" s="41">
        <v>189400</v>
      </c>
      <c r="K210" s="16"/>
    </row>
    <row r="211" spans="1:11" ht="15" x14ac:dyDescent="0.2">
      <c r="A211" s="20" t="s">
        <v>23</v>
      </c>
      <c r="B211" s="21" t="s">
        <v>56</v>
      </c>
      <c r="C211" s="21" t="s">
        <v>309</v>
      </c>
      <c r="D211" s="21" t="s">
        <v>22</v>
      </c>
      <c r="E211" s="4">
        <v>189.4</v>
      </c>
      <c r="G211" s="39" t="s">
        <v>56</v>
      </c>
      <c r="H211" s="40" t="s">
        <v>309</v>
      </c>
      <c r="I211" s="40" t="s">
        <v>22</v>
      </c>
      <c r="J211" s="41">
        <v>189400</v>
      </c>
      <c r="K211" s="16"/>
    </row>
    <row r="212" spans="1:11" ht="15" x14ac:dyDescent="0.2">
      <c r="A212" s="20" t="s">
        <v>310</v>
      </c>
      <c r="B212" s="21" t="s">
        <v>56</v>
      </c>
      <c r="C212" s="21" t="s">
        <v>311</v>
      </c>
      <c r="D212" s="21"/>
      <c r="E212" s="4">
        <f>E213</f>
        <v>64.5</v>
      </c>
      <c r="G212" s="39" t="s">
        <v>56</v>
      </c>
      <c r="H212" s="40" t="s">
        <v>311</v>
      </c>
      <c r="I212" s="40"/>
      <c r="J212" s="41">
        <v>64500</v>
      </c>
      <c r="K212" s="16"/>
    </row>
    <row r="213" spans="1:11" ht="30" x14ac:dyDescent="0.2">
      <c r="A213" s="20" t="s">
        <v>14</v>
      </c>
      <c r="B213" s="21" t="s">
        <v>56</v>
      </c>
      <c r="C213" s="21" t="s">
        <v>311</v>
      </c>
      <c r="D213" s="21" t="s">
        <v>13</v>
      </c>
      <c r="E213" s="4">
        <f>E214</f>
        <v>64.5</v>
      </c>
      <c r="G213" s="39" t="s">
        <v>56</v>
      </c>
      <c r="H213" s="40" t="s">
        <v>311</v>
      </c>
      <c r="I213" s="40" t="s">
        <v>13</v>
      </c>
      <c r="J213" s="41">
        <v>64500</v>
      </c>
      <c r="K213" s="16"/>
    </row>
    <row r="214" spans="1:11" ht="30" x14ac:dyDescent="0.2">
      <c r="A214" s="20" t="s">
        <v>16</v>
      </c>
      <c r="B214" s="21" t="s">
        <v>56</v>
      </c>
      <c r="C214" s="21" t="s">
        <v>311</v>
      </c>
      <c r="D214" s="21" t="s">
        <v>15</v>
      </c>
      <c r="E214" s="4">
        <v>64.5</v>
      </c>
      <c r="G214" s="39" t="s">
        <v>56</v>
      </c>
      <c r="H214" s="40" t="s">
        <v>311</v>
      </c>
      <c r="I214" s="40" t="s">
        <v>15</v>
      </c>
      <c r="J214" s="41">
        <v>64500</v>
      </c>
      <c r="K214" s="16"/>
    </row>
    <row r="215" spans="1:11" ht="30" x14ac:dyDescent="0.2">
      <c r="A215" s="20" t="s">
        <v>312</v>
      </c>
      <c r="B215" s="21" t="s">
        <v>56</v>
      </c>
      <c r="C215" s="21" t="s">
        <v>313</v>
      </c>
      <c r="D215" s="21"/>
      <c r="E215" s="4">
        <f>E216</f>
        <v>39.299999999999997</v>
      </c>
      <c r="G215" s="39" t="s">
        <v>56</v>
      </c>
      <c r="H215" s="40" t="s">
        <v>313</v>
      </c>
      <c r="I215" s="40"/>
      <c r="J215" s="41">
        <v>39300</v>
      </c>
      <c r="K215" s="16"/>
    </row>
    <row r="216" spans="1:11" ht="30" x14ac:dyDescent="0.2">
      <c r="A216" s="20" t="s">
        <v>14</v>
      </c>
      <c r="B216" s="21" t="s">
        <v>56</v>
      </c>
      <c r="C216" s="21" t="s">
        <v>313</v>
      </c>
      <c r="D216" s="21" t="s">
        <v>13</v>
      </c>
      <c r="E216" s="4">
        <f>E217</f>
        <v>39.299999999999997</v>
      </c>
      <c r="G216" s="39" t="s">
        <v>56</v>
      </c>
      <c r="H216" s="40" t="s">
        <v>313</v>
      </c>
      <c r="I216" s="40" t="s">
        <v>13</v>
      </c>
      <c r="J216" s="41">
        <v>39300</v>
      </c>
      <c r="K216" s="16"/>
    </row>
    <row r="217" spans="1:11" ht="30" x14ac:dyDescent="0.2">
      <c r="A217" s="20" t="s">
        <v>16</v>
      </c>
      <c r="B217" s="21" t="s">
        <v>56</v>
      </c>
      <c r="C217" s="21" t="s">
        <v>313</v>
      </c>
      <c r="D217" s="21" t="s">
        <v>15</v>
      </c>
      <c r="E217" s="4">
        <v>39.299999999999997</v>
      </c>
      <c r="G217" s="39" t="s">
        <v>56</v>
      </c>
      <c r="H217" s="40" t="s">
        <v>313</v>
      </c>
      <c r="I217" s="40" t="s">
        <v>15</v>
      </c>
      <c r="J217" s="41">
        <v>39300</v>
      </c>
      <c r="K217" s="16"/>
    </row>
    <row r="218" spans="1:11" ht="14.25" x14ac:dyDescent="0.2">
      <c r="A218" s="45" t="s">
        <v>609</v>
      </c>
      <c r="B218" s="15" t="s">
        <v>566</v>
      </c>
      <c r="C218" s="15"/>
      <c r="D218" s="15"/>
      <c r="E218" s="2">
        <f t="shared" ref="E218:E224" si="0">E219</f>
        <v>816.3</v>
      </c>
      <c r="G218" s="39" t="s">
        <v>566</v>
      </c>
      <c r="H218" s="40"/>
      <c r="I218" s="40"/>
      <c r="J218" s="41">
        <v>816300</v>
      </c>
      <c r="K218" s="16"/>
    </row>
    <row r="219" spans="1:11" ht="15" x14ac:dyDescent="0.2">
      <c r="A219" s="46" t="s">
        <v>590</v>
      </c>
      <c r="B219" s="18" t="s">
        <v>567</v>
      </c>
      <c r="C219" s="18"/>
      <c r="D219" s="18"/>
      <c r="E219" s="3">
        <f t="shared" si="0"/>
        <v>816.3</v>
      </c>
      <c r="G219" s="39" t="s">
        <v>567</v>
      </c>
      <c r="H219" s="40"/>
      <c r="I219" s="40"/>
      <c r="J219" s="41">
        <v>816300</v>
      </c>
      <c r="K219" s="16"/>
    </row>
    <row r="220" spans="1:11" ht="45" x14ac:dyDescent="0.2">
      <c r="A220" s="47" t="s">
        <v>182</v>
      </c>
      <c r="B220" s="21" t="s">
        <v>567</v>
      </c>
      <c r="C220" s="21" t="s">
        <v>181</v>
      </c>
      <c r="D220" s="21"/>
      <c r="E220" s="4">
        <f t="shared" si="0"/>
        <v>816.3</v>
      </c>
      <c r="G220" s="39" t="s">
        <v>567</v>
      </c>
      <c r="H220" s="40" t="s">
        <v>181</v>
      </c>
      <c r="I220" s="40"/>
      <c r="J220" s="41">
        <v>816300</v>
      </c>
      <c r="K220" s="16"/>
    </row>
    <row r="221" spans="1:11" ht="30" x14ac:dyDescent="0.2">
      <c r="A221" s="47" t="s">
        <v>184</v>
      </c>
      <c r="B221" s="21" t="s">
        <v>567</v>
      </c>
      <c r="C221" s="21" t="s">
        <v>183</v>
      </c>
      <c r="D221" s="21"/>
      <c r="E221" s="4">
        <f t="shared" si="0"/>
        <v>816.3</v>
      </c>
      <c r="G221" s="39" t="s">
        <v>567</v>
      </c>
      <c r="H221" s="40" t="s">
        <v>183</v>
      </c>
      <c r="I221" s="40"/>
      <c r="J221" s="41">
        <v>816300</v>
      </c>
      <c r="K221" s="16"/>
    </row>
    <row r="222" spans="1:11" ht="60" x14ac:dyDescent="0.2">
      <c r="A222" s="47" t="s">
        <v>591</v>
      </c>
      <c r="B222" s="21" t="s">
        <v>567</v>
      </c>
      <c r="C222" s="21" t="s">
        <v>568</v>
      </c>
      <c r="D222" s="21"/>
      <c r="E222" s="4">
        <f t="shared" si="0"/>
        <v>816.3</v>
      </c>
      <c r="G222" s="39" t="s">
        <v>567</v>
      </c>
      <c r="H222" s="40" t="s">
        <v>568</v>
      </c>
      <c r="I222" s="40"/>
      <c r="J222" s="41">
        <v>816300</v>
      </c>
      <c r="K222" s="16"/>
    </row>
    <row r="223" spans="1:11" ht="30" x14ac:dyDescent="0.2">
      <c r="A223" s="47" t="s">
        <v>592</v>
      </c>
      <c r="B223" s="21" t="s">
        <v>567</v>
      </c>
      <c r="C223" s="21" t="s">
        <v>569</v>
      </c>
      <c r="D223" s="21"/>
      <c r="E223" s="4">
        <f t="shared" si="0"/>
        <v>816.3</v>
      </c>
      <c r="G223" s="39" t="s">
        <v>567</v>
      </c>
      <c r="H223" s="40" t="s">
        <v>569</v>
      </c>
      <c r="I223" s="40"/>
      <c r="J223" s="41">
        <v>816300</v>
      </c>
      <c r="K223" s="16"/>
    </row>
    <row r="224" spans="1:11" ht="15" x14ac:dyDescent="0.2">
      <c r="A224" s="47" t="s">
        <v>94</v>
      </c>
      <c r="B224" s="21" t="s">
        <v>567</v>
      </c>
      <c r="C224" s="21" t="s">
        <v>569</v>
      </c>
      <c r="D224" s="21" t="s">
        <v>93</v>
      </c>
      <c r="E224" s="4">
        <f t="shared" si="0"/>
        <v>816.3</v>
      </c>
      <c r="G224" s="39" t="s">
        <v>567</v>
      </c>
      <c r="H224" s="40" t="s">
        <v>569</v>
      </c>
      <c r="I224" s="40" t="s">
        <v>93</v>
      </c>
      <c r="J224" s="41">
        <v>816300</v>
      </c>
      <c r="K224" s="16"/>
    </row>
    <row r="225" spans="1:11" ht="15" x14ac:dyDescent="0.2">
      <c r="A225" s="47" t="s">
        <v>167</v>
      </c>
      <c r="B225" s="21" t="s">
        <v>567</v>
      </c>
      <c r="C225" s="21" t="s">
        <v>569</v>
      </c>
      <c r="D225" s="21" t="s">
        <v>166</v>
      </c>
      <c r="E225" s="4">
        <v>816.3</v>
      </c>
      <c r="G225" s="39" t="s">
        <v>567</v>
      </c>
      <c r="H225" s="40" t="s">
        <v>569</v>
      </c>
      <c r="I225" s="40" t="s">
        <v>166</v>
      </c>
      <c r="J225" s="41">
        <v>816300</v>
      </c>
      <c r="K225" s="16"/>
    </row>
    <row r="226" spans="1:11" ht="14.25" hidden="1" x14ac:dyDescent="0.2">
      <c r="A226" s="14" t="s">
        <v>485</v>
      </c>
      <c r="B226" s="15" t="s">
        <v>486</v>
      </c>
      <c r="C226" s="15"/>
      <c r="D226" s="15"/>
      <c r="E226" s="2">
        <f>E227</f>
        <v>0</v>
      </c>
      <c r="G226" s="39"/>
      <c r="H226" s="40"/>
      <c r="I226" s="40"/>
      <c r="J226" s="41"/>
      <c r="K226" s="16"/>
    </row>
    <row r="227" spans="1:11" ht="30" hidden="1" x14ac:dyDescent="0.2">
      <c r="A227" s="17" t="s">
        <v>487</v>
      </c>
      <c r="B227" s="18" t="s">
        <v>488</v>
      </c>
      <c r="C227" s="18"/>
      <c r="D227" s="18"/>
      <c r="E227" s="3">
        <f>E228</f>
        <v>0</v>
      </c>
      <c r="G227" s="39"/>
      <c r="H227" s="40"/>
      <c r="I227" s="40"/>
      <c r="J227" s="41"/>
      <c r="K227" s="16"/>
    </row>
    <row r="228" spans="1:11" ht="15" hidden="1" x14ac:dyDescent="0.2">
      <c r="A228" s="20" t="s">
        <v>285</v>
      </c>
      <c r="B228" s="21" t="s">
        <v>488</v>
      </c>
      <c r="C228" s="21" t="s">
        <v>286</v>
      </c>
      <c r="D228" s="21"/>
      <c r="E228" s="4">
        <f>E229</f>
        <v>0</v>
      </c>
      <c r="G228" s="39"/>
      <c r="H228" s="40"/>
      <c r="I228" s="40"/>
      <c r="J228" s="41"/>
      <c r="K228" s="16"/>
    </row>
    <row r="229" spans="1:11" ht="30" hidden="1" x14ac:dyDescent="0.2">
      <c r="A229" s="20" t="s">
        <v>509</v>
      </c>
      <c r="B229" s="21" t="s">
        <v>488</v>
      </c>
      <c r="C229" s="21" t="s">
        <v>510</v>
      </c>
      <c r="D229" s="21"/>
      <c r="E229" s="4">
        <f>E230</f>
        <v>0</v>
      </c>
      <c r="G229" s="39"/>
      <c r="H229" s="40"/>
      <c r="I229" s="40"/>
      <c r="J229" s="41"/>
      <c r="K229" s="16"/>
    </row>
    <row r="230" spans="1:11" s="24" customFormat="1" ht="30" hidden="1" x14ac:dyDescent="0.2">
      <c r="A230" s="20" t="s">
        <v>14</v>
      </c>
      <c r="B230" s="21" t="s">
        <v>488</v>
      </c>
      <c r="C230" s="21" t="s">
        <v>510</v>
      </c>
      <c r="D230" s="21" t="s">
        <v>13</v>
      </c>
      <c r="E230" s="4">
        <f>E231</f>
        <v>0</v>
      </c>
      <c r="G230" s="39"/>
      <c r="H230" s="40"/>
      <c r="I230" s="40"/>
      <c r="J230" s="41"/>
      <c r="K230" s="16"/>
    </row>
    <row r="231" spans="1:11" ht="30" hidden="1" x14ac:dyDescent="0.2">
      <c r="A231" s="20" t="s">
        <v>16</v>
      </c>
      <c r="B231" s="21" t="s">
        <v>488</v>
      </c>
      <c r="C231" s="21" t="s">
        <v>510</v>
      </c>
      <c r="D231" s="21" t="s">
        <v>15</v>
      </c>
      <c r="E231" s="4">
        <v>0</v>
      </c>
      <c r="G231" s="39"/>
      <c r="H231" s="40"/>
      <c r="I231" s="40"/>
      <c r="J231" s="41"/>
      <c r="K231" s="16"/>
    </row>
    <row r="232" spans="1:11" ht="14.25" x14ac:dyDescent="0.2">
      <c r="A232" s="14" t="s">
        <v>61</v>
      </c>
      <c r="B232" s="15" t="s">
        <v>60</v>
      </c>
      <c r="C232" s="15"/>
      <c r="D232" s="15"/>
      <c r="E232" s="2">
        <f>E233+E242+E286+E300+E280</f>
        <v>41361.300000000003</v>
      </c>
      <c r="G232" s="39" t="s">
        <v>60</v>
      </c>
      <c r="H232" s="40"/>
      <c r="I232" s="40"/>
      <c r="J232" s="41">
        <v>41361300</v>
      </c>
      <c r="K232" s="16"/>
    </row>
    <row r="233" spans="1:11" ht="15" x14ac:dyDescent="0.2">
      <c r="A233" s="17" t="s">
        <v>63</v>
      </c>
      <c r="B233" s="18" t="s">
        <v>62</v>
      </c>
      <c r="C233" s="18"/>
      <c r="D233" s="18"/>
      <c r="E233" s="3">
        <f>E234</f>
        <v>199.5</v>
      </c>
      <c r="G233" s="39" t="s">
        <v>62</v>
      </c>
      <c r="H233" s="40"/>
      <c r="I233" s="40"/>
      <c r="J233" s="41">
        <v>199500</v>
      </c>
      <c r="K233" s="16"/>
    </row>
    <row r="234" spans="1:11" ht="15" x14ac:dyDescent="0.2">
      <c r="A234" s="20" t="s">
        <v>65</v>
      </c>
      <c r="B234" s="21" t="s">
        <v>62</v>
      </c>
      <c r="C234" s="21" t="s">
        <v>64</v>
      </c>
      <c r="D234" s="21"/>
      <c r="E234" s="4">
        <f>E235</f>
        <v>199.5</v>
      </c>
      <c r="G234" s="39" t="s">
        <v>62</v>
      </c>
      <c r="H234" s="40" t="s">
        <v>64</v>
      </c>
      <c r="I234" s="40"/>
      <c r="J234" s="41">
        <v>199500</v>
      </c>
      <c r="K234" s="16"/>
    </row>
    <row r="235" spans="1:11" ht="30" x14ac:dyDescent="0.2">
      <c r="A235" s="20" t="s">
        <v>233</v>
      </c>
      <c r="B235" s="21" t="s">
        <v>62</v>
      </c>
      <c r="C235" s="21" t="s">
        <v>66</v>
      </c>
      <c r="D235" s="21"/>
      <c r="E235" s="4">
        <f>E236</f>
        <v>199.5</v>
      </c>
      <c r="G235" s="39" t="s">
        <v>62</v>
      </c>
      <c r="H235" s="40" t="s">
        <v>66</v>
      </c>
      <c r="I235" s="40"/>
      <c r="J235" s="41">
        <v>199500</v>
      </c>
      <c r="K235" s="16"/>
    </row>
    <row r="236" spans="1:11" ht="30" x14ac:dyDescent="0.2">
      <c r="A236" s="20" t="s">
        <v>68</v>
      </c>
      <c r="B236" s="21" t="s">
        <v>62</v>
      </c>
      <c r="C236" s="21" t="s">
        <v>67</v>
      </c>
      <c r="D236" s="21"/>
      <c r="E236" s="4">
        <f>E237</f>
        <v>199.5</v>
      </c>
      <c r="G236" s="39" t="s">
        <v>62</v>
      </c>
      <c r="H236" s="40" t="s">
        <v>67</v>
      </c>
      <c r="I236" s="40"/>
      <c r="J236" s="41">
        <v>199500</v>
      </c>
      <c r="K236" s="16"/>
    </row>
    <row r="237" spans="1:11" ht="30" x14ac:dyDescent="0.2">
      <c r="A237" s="20" t="s">
        <v>234</v>
      </c>
      <c r="B237" s="21" t="s">
        <v>62</v>
      </c>
      <c r="C237" s="21" t="s">
        <v>232</v>
      </c>
      <c r="D237" s="21"/>
      <c r="E237" s="4">
        <f>E238+E240</f>
        <v>199.5</v>
      </c>
      <c r="G237" s="39" t="s">
        <v>62</v>
      </c>
      <c r="H237" s="40" t="s">
        <v>232</v>
      </c>
      <c r="I237" s="40"/>
      <c r="J237" s="41">
        <v>199500</v>
      </c>
      <c r="K237" s="16"/>
    </row>
    <row r="238" spans="1:11" ht="60" x14ac:dyDescent="0.2">
      <c r="A238" s="20" t="s">
        <v>8</v>
      </c>
      <c r="B238" s="21" t="s">
        <v>62</v>
      </c>
      <c r="C238" s="21" t="s">
        <v>232</v>
      </c>
      <c r="D238" s="21" t="s">
        <v>7</v>
      </c>
      <c r="E238" s="4">
        <f>E239</f>
        <v>197.4</v>
      </c>
      <c r="G238" s="39" t="s">
        <v>62</v>
      </c>
      <c r="H238" s="40" t="s">
        <v>232</v>
      </c>
      <c r="I238" s="40" t="s">
        <v>7</v>
      </c>
      <c r="J238" s="41">
        <v>197400</v>
      </c>
      <c r="K238" s="16"/>
    </row>
    <row r="239" spans="1:11" ht="30" x14ac:dyDescent="0.2">
      <c r="A239" s="20" t="s">
        <v>10</v>
      </c>
      <c r="B239" s="21" t="s">
        <v>62</v>
      </c>
      <c r="C239" s="21" t="s">
        <v>232</v>
      </c>
      <c r="D239" s="21" t="s">
        <v>9</v>
      </c>
      <c r="E239" s="4">
        <v>197.4</v>
      </c>
      <c r="G239" s="39" t="s">
        <v>62</v>
      </c>
      <c r="H239" s="40" t="s">
        <v>232</v>
      </c>
      <c r="I239" s="40" t="s">
        <v>9</v>
      </c>
      <c r="J239" s="41">
        <v>197400</v>
      </c>
      <c r="K239" s="16"/>
    </row>
    <row r="240" spans="1:11" ht="30" x14ac:dyDescent="0.2">
      <c r="A240" s="20" t="s">
        <v>14</v>
      </c>
      <c r="B240" s="21" t="s">
        <v>62</v>
      </c>
      <c r="C240" s="21" t="s">
        <v>232</v>
      </c>
      <c r="D240" s="21" t="s">
        <v>13</v>
      </c>
      <c r="E240" s="4">
        <f>E241</f>
        <v>2.1</v>
      </c>
      <c r="G240" s="39" t="s">
        <v>62</v>
      </c>
      <c r="H240" s="40" t="s">
        <v>232</v>
      </c>
      <c r="I240" s="40" t="s">
        <v>13</v>
      </c>
      <c r="J240" s="41">
        <v>2100</v>
      </c>
      <c r="K240" s="16"/>
    </row>
    <row r="241" spans="1:11" ht="30" x14ac:dyDescent="0.2">
      <c r="A241" s="20" t="s">
        <v>16</v>
      </c>
      <c r="B241" s="21" t="s">
        <v>62</v>
      </c>
      <c r="C241" s="21" t="s">
        <v>232</v>
      </c>
      <c r="D241" s="21" t="s">
        <v>15</v>
      </c>
      <c r="E241" s="4">
        <v>2.1</v>
      </c>
      <c r="G241" s="39" t="s">
        <v>62</v>
      </c>
      <c r="H241" s="40" t="s">
        <v>232</v>
      </c>
      <c r="I241" s="40" t="s">
        <v>15</v>
      </c>
      <c r="J241" s="41">
        <v>2100</v>
      </c>
      <c r="K241" s="16"/>
    </row>
    <row r="242" spans="1:11" ht="15" x14ac:dyDescent="0.2">
      <c r="A242" s="17" t="s">
        <v>70</v>
      </c>
      <c r="B242" s="18" t="s">
        <v>69</v>
      </c>
      <c r="C242" s="18"/>
      <c r="D242" s="18"/>
      <c r="E242" s="3">
        <f>E243+E276</f>
        <v>14643.500000000002</v>
      </c>
      <c r="G242" s="39" t="s">
        <v>69</v>
      </c>
      <c r="H242" s="40"/>
      <c r="I242" s="40"/>
      <c r="J242" s="41">
        <v>14643500</v>
      </c>
      <c r="K242" s="16"/>
    </row>
    <row r="243" spans="1:11" ht="30" x14ac:dyDescent="0.2">
      <c r="A243" s="20" t="s">
        <v>72</v>
      </c>
      <c r="B243" s="21" t="s">
        <v>69</v>
      </c>
      <c r="C243" s="21" t="s">
        <v>71</v>
      </c>
      <c r="D243" s="21"/>
      <c r="E243" s="4">
        <f>E244</f>
        <v>14582.900000000001</v>
      </c>
      <c r="G243" s="39" t="s">
        <v>69</v>
      </c>
      <c r="H243" s="40" t="s">
        <v>71</v>
      </c>
      <c r="I243" s="40"/>
      <c r="J243" s="41">
        <v>14582900</v>
      </c>
      <c r="K243" s="16"/>
    </row>
    <row r="244" spans="1:11" ht="30" x14ac:dyDescent="0.2">
      <c r="A244" s="20" t="s">
        <v>74</v>
      </c>
      <c r="B244" s="21" t="s">
        <v>69</v>
      </c>
      <c r="C244" s="21" t="s">
        <v>73</v>
      </c>
      <c r="D244" s="21"/>
      <c r="E244" s="4">
        <f>+E254+E245+E265+E272</f>
        <v>14582.900000000001</v>
      </c>
      <c r="G244" s="39" t="s">
        <v>69</v>
      </c>
      <c r="H244" s="40" t="s">
        <v>73</v>
      </c>
      <c r="I244" s="40"/>
      <c r="J244" s="41">
        <v>14582900</v>
      </c>
      <c r="K244" s="16"/>
    </row>
    <row r="245" spans="1:11" ht="30" x14ac:dyDescent="0.2">
      <c r="A245" s="20" t="s">
        <v>238</v>
      </c>
      <c r="B245" s="21" t="s">
        <v>69</v>
      </c>
      <c r="C245" s="21" t="s">
        <v>235</v>
      </c>
      <c r="D245" s="21"/>
      <c r="E245" s="4">
        <f>E246+E249</f>
        <v>565.20000000000005</v>
      </c>
      <c r="G245" s="39" t="s">
        <v>69</v>
      </c>
      <c r="H245" s="40" t="s">
        <v>235</v>
      </c>
      <c r="I245" s="40"/>
      <c r="J245" s="41">
        <v>565200</v>
      </c>
      <c r="K245" s="16"/>
    </row>
    <row r="246" spans="1:11" ht="45" x14ac:dyDescent="0.2">
      <c r="A246" s="20" t="s">
        <v>239</v>
      </c>
      <c r="B246" s="21" t="s">
        <v>69</v>
      </c>
      <c r="C246" s="21" t="s">
        <v>236</v>
      </c>
      <c r="D246" s="21"/>
      <c r="E246" s="4">
        <f>E247</f>
        <v>514.70000000000005</v>
      </c>
      <c r="G246" s="39" t="s">
        <v>69</v>
      </c>
      <c r="H246" s="40" t="s">
        <v>236</v>
      </c>
      <c r="I246" s="40"/>
      <c r="J246" s="41">
        <v>514700</v>
      </c>
      <c r="K246" s="16"/>
    </row>
    <row r="247" spans="1:11" ht="30" x14ac:dyDescent="0.2">
      <c r="A247" s="20" t="s">
        <v>14</v>
      </c>
      <c r="B247" s="21" t="s">
        <v>69</v>
      </c>
      <c r="C247" s="21" t="s">
        <v>236</v>
      </c>
      <c r="D247" s="21" t="s">
        <v>13</v>
      </c>
      <c r="E247" s="4">
        <f>E248</f>
        <v>514.70000000000005</v>
      </c>
      <c r="G247" s="39" t="s">
        <v>69</v>
      </c>
      <c r="H247" s="40" t="s">
        <v>236</v>
      </c>
      <c r="I247" s="40" t="s">
        <v>13</v>
      </c>
      <c r="J247" s="41">
        <v>514700</v>
      </c>
      <c r="K247" s="16"/>
    </row>
    <row r="248" spans="1:11" ht="30" x14ac:dyDescent="0.2">
      <c r="A248" s="20" t="s">
        <v>16</v>
      </c>
      <c r="B248" s="21" t="s">
        <v>69</v>
      </c>
      <c r="C248" s="21" t="s">
        <v>236</v>
      </c>
      <c r="D248" s="21" t="s">
        <v>15</v>
      </c>
      <c r="E248" s="4">
        <v>514.70000000000005</v>
      </c>
      <c r="G248" s="39" t="s">
        <v>69</v>
      </c>
      <c r="H248" s="40" t="s">
        <v>236</v>
      </c>
      <c r="I248" s="40" t="s">
        <v>15</v>
      </c>
      <c r="J248" s="41">
        <v>514700</v>
      </c>
      <c r="K248" s="16"/>
    </row>
    <row r="249" spans="1:11" ht="45" x14ac:dyDescent="0.2">
      <c r="A249" s="20" t="s">
        <v>240</v>
      </c>
      <c r="B249" s="21" t="s">
        <v>69</v>
      </c>
      <c r="C249" s="21" t="s">
        <v>237</v>
      </c>
      <c r="D249" s="21"/>
      <c r="E249" s="4">
        <f>E252+E250</f>
        <v>50.5</v>
      </c>
      <c r="G249" s="39" t="s">
        <v>69</v>
      </c>
      <c r="H249" s="40" t="s">
        <v>237</v>
      </c>
      <c r="I249" s="40"/>
      <c r="J249" s="41">
        <v>50500</v>
      </c>
      <c r="K249" s="16"/>
    </row>
    <row r="250" spans="1:11" ht="60" x14ac:dyDescent="0.2">
      <c r="A250" s="20" t="s">
        <v>8</v>
      </c>
      <c r="B250" s="21" t="s">
        <v>69</v>
      </c>
      <c r="C250" s="21" t="s">
        <v>237</v>
      </c>
      <c r="D250" s="21" t="s">
        <v>7</v>
      </c>
      <c r="E250" s="4">
        <f>E251</f>
        <v>45.9</v>
      </c>
      <c r="G250" s="39" t="s">
        <v>69</v>
      </c>
      <c r="H250" s="40" t="s">
        <v>237</v>
      </c>
      <c r="I250" s="40" t="s">
        <v>7</v>
      </c>
      <c r="J250" s="41">
        <v>45910</v>
      </c>
      <c r="K250" s="16"/>
    </row>
    <row r="251" spans="1:11" ht="30" x14ac:dyDescent="0.2">
      <c r="A251" s="20" t="s">
        <v>10</v>
      </c>
      <c r="B251" s="21" t="s">
        <v>69</v>
      </c>
      <c r="C251" s="21" t="s">
        <v>237</v>
      </c>
      <c r="D251" s="21" t="s">
        <v>9</v>
      </c>
      <c r="E251" s="4">
        <v>45.9</v>
      </c>
      <c r="G251" s="39" t="s">
        <v>69</v>
      </c>
      <c r="H251" s="40" t="s">
        <v>237</v>
      </c>
      <c r="I251" s="40" t="s">
        <v>9</v>
      </c>
      <c r="J251" s="41">
        <v>45910</v>
      </c>
      <c r="K251" s="16"/>
    </row>
    <row r="252" spans="1:11" ht="30" x14ac:dyDescent="0.2">
      <c r="A252" s="20" t="s">
        <v>14</v>
      </c>
      <c r="B252" s="21" t="s">
        <v>69</v>
      </c>
      <c r="C252" s="21" t="s">
        <v>237</v>
      </c>
      <c r="D252" s="21" t="s">
        <v>13</v>
      </c>
      <c r="E252" s="4">
        <f>E253</f>
        <v>4.5999999999999996</v>
      </c>
      <c r="G252" s="39" t="s">
        <v>69</v>
      </c>
      <c r="H252" s="40" t="s">
        <v>237</v>
      </c>
      <c r="I252" s="40" t="s">
        <v>13</v>
      </c>
      <c r="J252" s="41">
        <v>4590</v>
      </c>
      <c r="K252" s="16"/>
    </row>
    <row r="253" spans="1:11" ht="30" x14ac:dyDescent="0.2">
      <c r="A253" s="20" t="s">
        <v>16</v>
      </c>
      <c r="B253" s="21" t="s">
        <v>69</v>
      </c>
      <c r="C253" s="21" t="s">
        <v>237</v>
      </c>
      <c r="D253" s="21" t="s">
        <v>15</v>
      </c>
      <c r="E253" s="4">
        <v>4.5999999999999996</v>
      </c>
      <c r="G253" s="39" t="s">
        <v>69</v>
      </c>
      <c r="H253" s="40" t="s">
        <v>237</v>
      </c>
      <c r="I253" s="40" t="s">
        <v>15</v>
      </c>
      <c r="J253" s="41">
        <v>4590</v>
      </c>
      <c r="K253" s="16"/>
    </row>
    <row r="254" spans="1:11" ht="15" x14ac:dyDescent="0.2">
      <c r="A254" s="20" t="s">
        <v>78</v>
      </c>
      <c r="B254" s="21" t="s">
        <v>69</v>
      </c>
      <c r="C254" s="21" t="s">
        <v>77</v>
      </c>
      <c r="D254" s="21"/>
      <c r="E254" s="4">
        <f>E255+E260</f>
        <v>5791.5</v>
      </c>
      <c r="G254" s="39" t="s">
        <v>69</v>
      </c>
      <c r="H254" s="40" t="s">
        <v>77</v>
      </c>
      <c r="I254" s="40"/>
      <c r="J254" s="41">
        <v>5791500</v>
      </c>
      <c r="K254" s="16"/>
    </row>
    <row r="255" spans="1:11" ht="15" x14ac:dyDescent="0.2">
      <c r="A255" s="20" t="s">
        <v>80</v>
      </c>
      <c r="B255" s="21" t="s">
        <v>69</v>
      </c>
      <c r="C255" s="21" t="s">
        <v>79</v>
      </c>
      <c r="D255" s="21"/>
      <c r="E255" s="4">
        <f>E258+E256</f>
        <v>2912.9</v>
      </c>
      <c r="G255" s="39" t="s">
        <v>69</v>
      </c>
      <c r="H255" s="40" t="s">
        <v>79</v>
      </c>
      <c r="I255" s="40"/>
      <c r="J255" s="41">
        <v>2912900</v>
      </c>
      <c r="K255" s="16"/>
    </row>
    <row r="256" spans="1:11" ht="30" x14ac:dyDescent="0.2">
      <c r="A256" s="20" t="s">
        <v>14</v>
      </c>
      <c r="B256" s="21" t="s">
        <v>69</v>
      </c>
      <c r="C256" s="21" t="s">
        <v>79</v>
      </c>
      <c r="D256" s="21" t="s">
        <v>13</v>
      </c>
      <c r="E256" s="4">
        <f>E257</f>
        <v>660</v>
      </c>
      <c r="G256" s="39" t="s">
        <v>69</v>
      </c>
      <c r="H256" s="40" t="s">
        <v>79</v>
      </c>
      <c r="I256" s="40" t="s">
        <v>13</v>
      </c>
      <c r="J256" s="41">
        <v>660000</v>
      </c>
      <c r="K256" s="16"/>
    </row>
    <row r="257" spans="1:11" ht="30" x14ac:dyDescent="0.2">
      <c r="A257" s="20" t="s">
        <v>16</v>
      </c>
      <c r="B257" s="21" t="s">
        <v>69</v>
      </c>
      <c r="C257" s="21" t="s">
        <v>79</v>
      </c>
      <c r="D257" s="21" t="s">
        <v>15</v>
      </c>
      <c r="E257" s="30">
        <v>660</v>
      </c>
      <c r="G257" s="39" t="s">
        <v>69</v>
      </c>
      <c r="H257" s="40" t="s">
        <v>79</v>
      </c>
      <c r="I257" s="40" t="s">
        <v>15</v>
      </c>
      <c r="J257" s="41">
        <v>660000</v>
      </c>
      <c r="K257" s="16"/>
    </row>
    <row r="258" spans="1:11" ht="15" x14ac:dyDescent="0.2">
      <c r="A258" s="20" t="s">
        <v>21</v>
      </c>
      <c r="B258" s="21" t="s">
        <v>69</v>
      </c>
      <c r="C258" s="21" t="s">
        <v>79</v>
      </c>
      <c r="D258" s="21" t="s">
        <v>20</v>
      </c>
      <c r="E258" s="4">
        <f>E259</f>
        <v>2252.9</v>
      </c>
      <c r="G258" s="39" t="s">
        <v>69</v>
      </c>
      <c r="H258" s="40" t="s">
        <v>79</v>
      </c>
      <c r="I258" s="40" t="s">
        <v>20</v>
      </c>
      <c r="J258" s="41">
        <v>2252900</v>
      </c>
      <c r="K258" s="16"/>
    </row>
    <row r="259" spans="1:11" ht="45" x14ac:dyDescent="0.2">
      <c r="A259" s="20" t="s">
        <v>76</v>
      </c>
      <c r="B259" s="21" t="s">
        <v>69</v>
      </c>
      <c r="C259" s="21" t="s">
        <v>79</v>
      </c>
      <c r="D259" s="21" t="s">
        <v>75</v>
      </c>
      <c r="E259" s="30">
        <v>2252.9</v>
      </c>
      <c r="G259" s="39" t="s">
        <v>69</v>
      </c>
      <c r="H259" s="40" t="s">
        <v>79</v>
      </c>
      <c r="I259" s="40" t="s">
        <v>75</v>
      </c>
      <c r="J259" s="41">
        <v>2252900</v>
      </c>
      <c r="K259" s="16"/>
    </row>
    <row r="260" spans="1:11" ht="45" x14ac:dyDescent="0.2">
      <c r="A260" s="20" t="s">
        <v>82</v>
      </c>
      <c r="B260" s="21" t="s">
        <v>69</v>
      </c>
      <c r="C260" s="21" t="s">
        <v>81</v>
      </c>
      <c r="D260" s="21"/>
      <c r="E260" s="4">
        <f>E261+E263</f>
        <v>2878.6000000000004</v>
      </c>
      <c r="G260" s="39" t="s">
        <v>69</v>
      </c>
      <c r="H260" s="40" t="s">
        <v>81</v>
      </c>
      <c r="I260" s="40"/>
      <c r="J260" s="41">
        <v>2878600</v>
      </c>
      <c r="K260" s="16"/>
    </row>
    <row r="261" spans="1:11" s="24" customFormat="1" ht="60" x14ac:dyDescent="0.2">
      <c r="A261" s="20" t="s">
        <v>8</v>
      </c>
      <c r="B261" s="21" t="s">
        <v>69</v>
      </c>
      <c r="C261" s="21" t="s">
        <v>81</v>
      </c>
      <c r="D261" s="21" t="s">
        <v>7</v>
      </c>
      <c r="E261" s="4">
        <f>E262</f>
        <v>2619.3000000000002</v>
      </c>
      <c r="G261" s="39" t="s">
        <v>69</v>
      </c>
      <c r="H261" s="40" t="s">
        <v>81</v>
      </c>
      <c r="I261" s="40" t="s">
        <v>7</v>
      </c>
      <c r="J261" s="41">
        <v>2619300</v>
      </c>
      <c r="K261" s="16"/>
    </row>
    <row r="262" spans="1:11" ht="30" x14ac:dyDescent="0.2">
      <c r="A262" s="20" t="s">
        <v>10</v>
      </c>
      <c r="B262" s="21" t="s">
        <v>69</v>
      </c>
      <c r="C262" s="21" t="s">
        <v>81</v>
      </c>
      <c r="D262" s="21" t="s">
        <v>9</v>
      </c>
      <c r="E262" s="4">
        <v>2619.3000000000002</v>
      </c>
      <c r="G262" s="39" t="s">
        <v>69</v>
      </c>
      <c r="H262" s="40" t="s">
        <v>81</v>
      </c>
      <c r="I262" s="40" t="s">
        <v>9</v>
      </c>
      <c r="J262" s="41">
        <v>2619300</v>
      </c>
      <c r="K262" s="16"/>
    </row>
    <row r="263" spans="1:11" ht="30" x14ac:dyDescent="0.2">
      <c r="A263" s="20" t="s">
        <v>14</v>
      </c>
      <c r="B263" s="21" t="s">
        <v>69</v>
      </c>
      <c r="C263" s="21" t="s">
        <v>81</v>
      </c>
      <c r="D263" s="21" t="s">
        <v>13</v>
      </c>
      <c r="E263" s="4">
        <f>E264</f>
        <v>259.3</v>
      </c>
      <c r="G263" s="39" t="s">
        <v>69</v>
      </c>
      <c r="H263" s="40" t="s">
        <v>81</v>
      </c>
      <c r="I263" s="40" t="s">
        <v>13</v>
      </c>
      <c r="J263" s="41">
        <v>259300</v>
      </c>
      <c r="K263" s="16"/>
    </row>
    <row r="264" spans="1:11" ht="30" x14ac:dyDescent="0.2">
      <c r="A264" s="20" t="s">
        <v>16</v>
      </c>
      <c r="B264" s="21" t="s">
        <v>69</v>
      </c>
      <c r="C264" s="21" t="s">
        <v>81</v>
      </c>
      <c r="D264" s="21" t="s">
        <v>15</v>
      </c>
      <c r="E264" s="4">
        <v>259.3</v>
      </c>
      <c r="G264" s="39" t="s">
        <v>69</v>
      </c>
      <c r="H264" s="40" t="s">
        <v>81</v>
      </c>
      <c r="I264" s="40" t="s">
        <v>15</v>
      </c>
      <c r="J264" s="41">
        <v>259300</v>
      </c>
      <c r="K264" s="16"/>
    </row>
    <row r="265" spans="1:11" ht="30" x14ac:dyDescent="0.2">
      <c r="A265" s="20" t="s">
        <v>489</v>
      </c>
      <c r="B265" s="21" t="s">
        <v>69</v>
      </c>
      <c r="C265" s="21" t="s">
        <v>468</v>
      </c>
      <c r="D265" s="21"/>
      <c r="E265" s="4">
        <f>E266+E269</f>
        <v>8048</v>
      </c>
      <c r="G265" s="39" t="s">
        <v>69</v>
      </c>
      <c r="H265" s="40" t="s">
        <v>468</v>
      </c>
      <c r="I265" s="40"/>
      <c r="J265" s="41">
        <v>8048000</v>
      </c>
      <c r="K265" s="16"/>
    </row>
    <row r="266" spans="1:11" s="24" customFormat="1" ht="30" x14ac:dyDescent="0.2">
      <c r="A266" s="20" t="s">
        <v>490</v>
      </c>
      <c r="B266" s="21" t="s">
        <v>69</v>
      </c>
      <c r="C266" s="21" t="s">
        <v>469</v>
      </c>
      <c r="D266" s="21"/>
      <c r="E266" s="4">
        <f>E267</f>
        <v>7353.5</v>
      </c>
      <c r="G266" s="39" t="s">
        <v>69</v>
      </c>
      <c r="H266" s="40" t="s">
        <v>469</v>
      </c>
      <c r="I266" s="40"/>
      <c r="J266" s="41">
        <v>7353500</v>
      </c>
      <c r="K266" s="16"/>
    </row>
    <row r="267" spans="1:11" ht="15" x14ac:dyDescent="0.2">
      <c r="A267" s="20" t="s">
        <v>21</v>
      </c>
      <c r="B267" s="21" t="s">
        <v>69</v>
      </c>
      <c r="C267" s="21" t="s">
        <v>469</v>
      </c>
      <c r="D267" s="21" t="s">
        <v>20</v>
      </c>
      <c r="E267" s="4">
        <f>E268</f>
        <v>7353.5</v>
      </c>
      <c r="G267" s="39" t="s">
        <v>69</v>
      </c>
      <c r="H267" s="40" t="s">
        <v>469</v>
      </c>
      <c r="I267" s="40" t="s">
        <v>20</v>
      </c>
      <c r="J267" s="41">
        <v>7353500</v>
      </c>
      <c r="K267" s="16"/>
    </row>
    <row r="268" spans="1:11" ht="45" x14ac:dyDescent="0.2">
      <c r="A268" s="20" t="s">
        <v>76</v>
      </c>
      <c r="B268" s="21" t="s">
        <v>69</v>
      </c>
      <c r="C268" s="21" t="s">
        <v>469</v>
      </c>
      <c r="D268" s="21" t="s">
        <v>75</v>
      </c>
      <c r="E268" s="30">
        <v>7353.5</v>
      </c>
      <c r="G268" s="39" t="s">
        <v>69</v>
      </c>
      <c r="H268" s="40" t="s">
        <v>469</v>
      </c>
      <c r="I268" s="40" t="s">
        <v>75</v>
      </c>
      <c r="J268" s="41">
        <v>7353500</v>
      </c>
      <c r="K268" s="16"/>
    </row>
    <row r="269" spans="1:11" ht="30" x14ac:dyDescent="0.2">
      <c r="A269" s="20" t="s">
        <v>490</v>
      </c>
      <c r="B269" s="21" t="s">
        <v>69</v>
      </c>
      <c r="C269" s="21" t="s">
        <v>470</v>
      </c>
      <c r="D269" s="21"/>
      <c r="E269" s="4">
        <f>E270</f>
        <v>694.5</v>
      </c>
      <c r="G269" s="39" t="s">
        <v>69</v>
      </c>
      <c r="H269" s="40" t="s">
        <v>470</v>
      </c>
      <c r="I269" s="40"/>
      <c r="J269" s="41">
        <v>694500</v>
      </c>
      <c r="K269" s="16"/>
    </row>
    <row r="270" spans="1:11" ht="15" x14ac:dyDescent="0.2">
      <c r="A270" s="20" t="s">
        <v>21</v>
      </c>
      <c r="B270" s="21" t="s">
        <v>69</v>
      </c>
      <c r="C270" s="21" t="s">
        <v>470</v>
      </c>
      <c r="D270" s="21" t="s">
        <v>20</v>
      </c>
      <c r="E270" s="4">
        <f>E271</f>
        <v>694.5</v>
      </c>
      <c r="G270" s="39" t="s">
        <v>69</v>
      </c>
      <c r="H270" s="40" t="s">
        <v>470</v>
      </c>
      <c r="I270" s="40" t="s">
        <v>20</v>
      </c>
      <c r="J270" s="41">
        <v>694500</v>
      </c>
      <c r="K270" s="16"/>
    </row>
    <row r="271" spans="1:11" ht="45" x14ac:dyDescent="0.2">
      <c r="A271" s="20" t="s">
        <v>76</v>
      </c>
      <c r="B271" s="21" t="s">
        <v>69</v>
      </c>
      <c r="C271" s="21" t="s">
        <v>470</v>
      </c>
      <c r="D271" s="21" t="s">
        <v>75</v>
      </c>
      <c r="E271" s="30">
        <v>694.5</v>
      </c>
      <c r="G271" s="39" t="s">
        <v>69</v>
      </c>
      <c r="H271" s="40" t="s">
        <v>470</v>
      </c>
      <c r="I271" s="40" t="s">
        <v>75</v>
      </c>
      <c r="J271" s="41">
        <v>694500</v>
      </c>
      <c r="K271" s="16"/>
    </row>
    <row r="272" spans="1:11" s="24" customFormat="1" ht="30" x14ac:dyDescent="0.2">
      <c r="A272" s="20" t="s">
        <v>491</v>
      </c>
      <c r="B272" s="21" t="s">
        <v>69</v>
      </c>
      <c r="C272" s="21" t="s">
        <v>471</v>
      </c>
      <c r="D272" s="21"/>
      <c r="E272" s="4">
        <f>E273</f>
        <v>178.2</v>
      </c>
      <c r="G272" s="39" t="s">
        <v>69</v>
      </c>
      <c r="H272" s="40" t="s">
        <v>471</v>
      </c>
      <c r="I272" s="40"/>
      <c r="J272" s="41">
        <v>178200</v>
      </c>
      <c r="K272" s="16"/>
    </row>
    <row r="273" spans="1:11" ht="30" x14ac:dyDescent="0.2">
      <c r="A273" s="20" t="s">
        <v>241</v>
      </c>
      <c r="B273" s="21" t="s">
        <v>69</v>
      </c>
      <c r="C273" s="21" t="s">
        <v>472</v>
      </c>
      <c r="D273" s="21"/>
      <c r="E273" s="4">
        <f>E274</f>
        <v>178.2</v>
      </c>
      <c r="G273" s="39" t="s">
        <v>69</v>
      </c>
      <c r="H273" s="40" t="s">
        <v>472</v>
      </c>
      <c r="I273" s="40"/>
      <c r="J273" s="41">
        <v>178200</v>
      </c>
      <c r="K273" s="16"/>
    </row>
    <row r="274" spans="1:11" ht="15" x14ac:dyDescent="0.2">
      <c r="A274" s="20" t="s">
        <v>94</v>
      </c>
      <c r="B274" s="21" t="s">
        <v>69</v>
      </c>
      <c r="C274" s="21" t="s">
        <v>472</v>
      </c>
      <c r="D274" s="21" t="s">
        <v>93</v>
      </c>
      <c r="E274" s="4">
        <f>E275</f>
        <v>178.2</v>
      </c>
      <c r="G274" s="39" t="s">
        <v>69</v>
      </c>
      <c r="H274" s="40" t="s">
        <v>472</v>
      </c>
      <c r="I274" s="40" t="s">
        <v>93</v>
      </c>
      <c r="J274" s="41">
        <v>178200</v>
      </c>
      <c r="K274" s="16"/>
    </row>
    <row r="275" spans="1:11" ht="15" x14ac:dyDescent="0.2">
      <c r="A275" s="20" t="s">
        <v>96</v>
      </c>
      <c r="B275" s="21" t="s">
        <v>69</v>
      </c>
      <c r="C275" s="21" t="s">
        <v>472</v>
      </c>
      <c r="D275" s="21" t="s">
        <v>95</v>
      </c>
      <c r="E275" s="4">
        <v>178.2</v>
      </c>
      <c r="G275" s="39" t="s">
        <v>69</v>
      </c>
      <c r="H275" s="40" t="s">
        <v>472</v>
      </c>
      <c r="I275" s="40" t="s">
        <v>95</v>
      </c>
      <c r="J275" s="41">
        <v>178200</v>
      </c>
      <c r="K275" s="16"/>
    </row>
    <row r="276" spans="1:11" ht="15" x14ac:dyDescent="0.2">
      <c r="A276" s="20" t="s">
        <v>314</v>
      </c>
      <c r="B276" s="21" t="s">
        <v>69</v>
      </c>
      <c r="C276" s="21" t="s">
        <v>315</v>
      </c>
      <c r="D276" s="21"/>
      <c r="E276" s="4">
        <f>E277</f>
        <v>60.6</v>
      </c>
      <c r="G276" s="39" t="s">
        <v>69</v>
      </c>
      <c r="H276" s="40" t="s">
        <v>315</v>
      </c>
      <c r="I276" s="40"/>
      <c r="J276" s="41">
        <v>60600</v>
      </c>
      <c r="K276" s="16"/>
    </row>
    <row r="277" spans="1:11" ht="30" x14ac:dyDescent="0.2">
      <c r="A277" s="20" t="s">
        <v>520</v>
      </c>
      <c r="B277" s="21" t="s">
        <v>69</v>
      </c>
      <c r="C277" s="21" t="s">
        <v>511</v>
      </c>
      <c r="D277" s="21"/>
      <c r="E277" s="4">
        <f>E278</f>
        <v>60.6</v>
      </c>
      <c r="G277" s="39" t="s">
        <v>69</v>
      </c>
      <c r="H277" s="40" t="s">
        <v>511</v>
      </c>
      <c r="I277" s="40"/>
      <c r="J277" s="41">
        <v>60600</v>
      </c>
      <c r="K277" s="16"/>
    </row>
    <row r="278" spans="1:11" ht="15" x14ac:dyDescent="0.2">
      <c r="A278" s="20" t="s">
        <v>21</v>
      </c>
      <c r="B278" s="21" t="s">
        <v>69</v>
      </c>
      <c r="C278" s="21" t="s">
        <v>511</v>
      </c>
      <c r="D278" s="21" t="s">
        <v>20</v>
      </c>
      <c r="E278" s="4">
        <f>E279</f>
        <v>60.6</v>
      </c>
      <c r="G278" s="39" t="s">
        <v>69</v>
      </c>
      <c r="H278" s="40" t="s">
        <v>511</v>
      </c>
      <c r="I278" s="40" t="s">
        <v>20</v>
      </c>
      <c r="J278" s="41">
        <v>60600</v>
      </c>
      <c r="K278" s="16"/>
    </row>
    <row r="279" spans="1:11" ht="45" x14ac:dyDescent="0.2">
      <c r="A279" s="20" t="s">
        <v>76</v>
      </c>
      <c r="B279" s="21" t="s">
        <v>69</v>
      </c>
      <c r="C279" s="21" t="s">
        <v>511</v>
      </c>
      <c r="D279" s="21" t="s">
        <v>75</v>
      </c>
      <c r="E279" s="4">
        <v>60.6</v>
      </c>
      <c r="G279" s="39" t="s">
        <v>69</v>
      </c>
      <c r="H279" s="40" t="s">
        <v>511</v>
      </c>
      <c r="I279" s="40" t="s">
        <v>75</v>
      </c>
      <c r="J279" s="41">
        <v>60600</v>
      </c>
      <c r="K279" s="16"/>
    </row>
    <row r="280" spans="1:11" ht="15" x14ac:dyDescent="0.2">
      <c r="A280" s="17" t="s">
        <v>200</v>
      </c>
      <c r="B280" s="18" t="s">
        <v>201</v>
      </c>
      <c r="C280" s="18"/>
      <c r="D280" s="18"/>
      <c r="E280" s="3">
        <f>E281</f>
        <v>597.4</v>
      </c>
      <c r="G280" s="39" t="s">
        <v>201</v>
      </c>
      <c r="H280" s="40"/>
      <c r="I280" s="40"/>
      <c r="J280" s="41">
        <v>597400</v>
      </c>
      <c r="K280" s="16"/>
    </row>
    <row r="281" spans="1:11" ht="15" x14ac:dyDescent="0.2">
      <c r="A281" s="20" t="s">
        <v>316</v>
      </c>
      <c r="B281" s="21" t="s">
        <v>201</v>
      </c>
      <c r="C281" s="21" t="s">
        <v>317</v>
      </c>
      <c r="D281" s="21"/>
      <c r="E281" s="4">
        <f>E282</f>
        <v>597.4</v>
      </c>
      <c r="G281" s="39" t="s">
        <v>201</v>
      </c>
      <c r="H281" s="40" t="s">
        <v>317</v>
      </c>
      <c r="I281" s="40"/>
      <c r="J281" s="41">
        <v>597400</v>
      </c>
      <c r="K281" s="16"/>
    </row>
    <row r="282" spans="1:11" ht="45" x14ac:dyDescent="0.2">
      <c r="A282" s="20" t="s">
        <v>318</v>
      </c>
      <c r="B282" s="21" t="s">
        <v>201</v>
      </c>
      <c r="C282" s="21" t="s">
        <v>319</v>
      </c>
      <c r="D282" s="21"/>
      <c r="E282" s="4">
        <f>E283</f>
        <v>597.4</v>
      </c>
      <c r="G282" s="39" t="s">
        <v>201</v>
      </c>
      <c r="H282" s="40" t="s">
        <v>319</v>
      </c>
      <c r="I282" s="40"/>
      <c r="J282" s="41">
        <v>597400</v>
      </c>
      <c r="K282" s="16"/>
    </row>
    <row r="283" spans="1:11" ht="15" x14ac:dyDescent="0.2">
      <c r="A283" s="20" t="s">
        <v>320</v>
      </c>
      <c r="B283" s="21" t="s">
        <v>201</v>
      </c>
      <c r="C283" s="21" t="s">
        <v>321</v>
      </c>
      <c r="D283" s="21"/>
      <c r="E283" s="4">
        <f>E284</f>
        <v>597.4</v>
      </c>
      <c r="G283" s="39" t="s">
        <v>201</v>
      </c>
      <c r="H283" s="40" t="s">
        <v>321</v>
      </c>
      <c r="I283" s="40"/>
      <c r="J283" s="41">
        <v>597400</v>
      </c>
      <c r="K283" s="16"/>
    </row>
    <row r="284" spans="1:11" ht="30" x14ac:dyDescent="0.2">
      <c r="A284" s="20" t="s">
        <v>14</v>
      </c>
      <c r="B284" s="21" t="s">
        <v>201</v>
      </c>
      <c r="C284" s="21" t="s">
        <v>321</v>
      </c>
      <c r="D284" s="21" t="s">
        <v>13</v>
      </c>
      <c r="E284" s="4">
        <f>E285</f>
        <v>597.4</v>
      </c>
      <c r="G284" s="39" t="s">
        <v>201</v>
      </c>
      <c r="H284" s="40" t="s">
        <v>321</v>
      </c>
      <c r="I284" s="40" t="s">
        <v>13</v>
      </c>
      <c r="J284" s="41">
        <v>597400</v>
      </c>
      <c r="K284" s="16"/>
    </row>
    <row r="285" spans="1:11" ht="30" x14ac:dyDescent="0.2">
      <c r="A285" s="20" t="s">
        <v>16</v>
      </c>
      <c r="B285" s="21" t="s">
        <v>201</v>
      </c>
      <c r="C285" s="21" t="s">
        <v>321</v>
      </c>
      <c r="D285" s="21" t="s">
        <v>15</v>
      </c>
      <c r="E285" s="4">
        <v>597.4</v>
      </c>
      <c r="G285" s="39" t="s">
        <v>201</v>
      </c>
      <c r="H285" s="40" t="s">
        <v>321</v>
      </c>
      <c r="I285" s="40" t="s">
        <v>15</v>
      </c>
      <c r="J285" s="41">
        <v>597400</v>
      </c>
      <c r="K285" s="16"/>
    </row>
    <row r="286" spans="1:11" ht="15" x14ac:dyDescent="0.2">
      <c r="A286" s="17" t="s">
        <v>84</v>
      </c>
      <c r="B286" s="18" t="s">
        <v>83</v>
      </c>
      <c r="C286" s="18"/>
      <c r="D286" s="18"/>
      <c r="E286" s="3">
        <f>E287+E295</f>
        <v>25241.3</v>
      </c>
      <c r="G286" s="39" t="s">
        <v>83</v>
      </c>
      <c r="H286" s="40"/>
      <c r="I286" s="40"/>
      <c r="J286" s="41">
        <v>25241300</v>
      </c>
      <c r="K286" s="16"/>
    </row>
    <row r="287" spans="1:11" s="25" customFormat="1" ht="30" x14ac:dyDescent="0.2">
      <c r="A287" s="33" t="s">
        <v>554</v>
      </c>
      <c r="B287" s="31" t="s">
        <v>83</v>
      </c>
      <c r="C287" s="31" t="s">
        <v>550</v>
      </c>
      <c r="D287" s="31"/>
      <c r="E287" s="32">
        <f>E288</f>
        <v>21000</v>
      </c>
      <c r="G287" s="39" t="s">
        <v>83</v>
      </c>
      <c r="H287" s="40" t="s">
        <v>550</v>
      </c>
      <c r="I287" s="40"/>
      <c r="J287" s="41">
        <v>21000000</v>
      </c>
      <c r="K287" s="16"/>
    </row>
    <row r="288" spans="1:11" s="24" customFormat="1" ht="30" x14ac:dyDescent="0.2">
      <c r="A288" s="33" t="s">
        <v>555</v>
      </c>
      <c r="B288" s="31" t="s">
        <v>83</v>
      </c>
      <c r="C288" s="31" t="s">
        <v>551</v>
      </c>
      <c r="D288" s="31"/>
      <c r="E288" s="32">
        <f>E289</f>
        <v>21000</v>
      </c>
      <c r="G288" s="39" t="s">
        <v>83</v>
      </c>
      <c r="H288" s="40" t="s">
        <v>551</v>
      </c>
      <c r="I288" s="40"/>
      <c r="J288" s="41">
        <v>21000000</v>
      </c>
      <c r="K288" s="16"/>
    </row>
    <row r="289" spans="1:11" ht="30" x14ac:dyDescent="0.2">
      <c r="A289" s="33" t="s">
        <v>556</v>
      </c>
      <c r="B289" s="31" t="s">
        <v>83</v>
      </c>
      <c r="C289" s="31" t="s">
        <v>552</v>
      </c>
      <c r="D289" s="31"/>
      <c r="E289" s="32">
        <f>E290</f>
        <v>21000</v>
      </c>
      <c r="G289" s="39" t="s">
        <v>83</v>
      </c>
      <c r="H289" s="40" t="s">
        <v>552</v>
      </c>
      <c r="I289" s="40"/>
      <c r="J289" s="41">
        <v>21000000</v>
      </c>
      <c r="K289" s="16"/>
    </row>
    <row r="290" spans="1:11" ht="30" x14ac:dyDescent="0.2">
      <c r="A290" s="33" t="s">
        <v>557</v>
      </c>
      <c r="B290" s="31" t="s">
        <v>83</v>
      </c>
      <c r="C290" s="31" t="s">
        <v>553</v>
      </c>
      <c r="D290" s="31"/>
      <c r="E290" s="32">
        <f>E292+E294</f>
        <v>21000</v>
      </c>
      <c r="G290" s="39" t="s">
        <v>83</v>
      </c>
      <c r="H290" s="40" t="s">
        <v>553</v>
      </c>
      <c r="I290" s="40"/>
      <c r="J290" s="41">
        <v>21000000</v>
      </c>
      <c r="K290" s="16"/>
    </row>
    <row r="291" spans="1:11" ht="30" x14ac:dyDescent="0.2">
      <c r="A291" s="33" t="s">
        <v>14</v>
      </c>
      <c r="B291" s="31" t="s">
        <v>83</v>
      </c>
      <c r="C291" s="31" t="s">
        <v>553</v>
      </c>
      <c r="D291" s="31" t="s">
        <v>13</v>
      </c>
      <c r="E291" s="32">
        <f>E292</f>
        <v>4009.4</v>
      </c>
      <c r="G291" s="39" t="s">
        <v>83</v>
      </c>
      <c r="H291" s="40" t="s">
        <v>553</v>
      </c>
      <c r="I291" s="40" t="s">
        <v>13</v>
      </c>
      <c r="J291" s="41">
        <v>4009440</v>
      </c>
      <c r="K291" s="16"/>
    </row>
    <row r="292" spans="1:11" ht="30" x14ac:dyDescent="0.2">
      <c r="A292" s="33" t="s">
        <v>16</v>
      </c>
      <c r="B292" s="31" t="s">
        <v>83</v>
      </c>
      <c r="C292" s="31" t="s">
        <v>553</v>
      </c>
      <c r="D292" s="31" t="s">
        <v>15</v>
      </c>
      <c r="E292" s="32">
        <v>4009.4</v>
      </c>
      <c r="G292" s="39" t="s">
        <v>83</v>
      </c>
      <c r="H292" s="40" t="s">
        <v>553</v>
      </c>
      <c r="I292" s="40" t="s">
        <v>15</v>
      </c>
      <c r="J292" s="41">
        <v>4009440</v>
      </c>
      <c r="K292" s="16"/>
    </row>
    <row r="293" spans="1:11" ht="15" x14ac:dyDescent="0.2">
      <c r="A293" s="33" t="s">
        <v>94</v>
      </c>
      <c r="B293" s="31" t="s">
        <v>83</v>
      </c>
      <c r="C293" s="31" t="s">
        <v>553</v>
      </c>
      <c r="D293" s="31" t="s">
        <v>93</v>
      </c>
      <c r="E293" s="32">
        <f>E294</f>
        <v>16990.599999999999</v>
      </c>
      <c r="G293" s="39" t="s">
        <v>83</v>
      </c>
      <c r="H293" s="40" t="s">
        <v>553</v>
      </c>
      <c r="I293" s="40" t="s">
        <v>93</v>
      </c>
      <c r="J293" s="41">
        <v>16990560</v>
      </c>
      <c r="K293" s="16"/>
    </row>
    <row r="294" spans="1:11" ht="15" x14ac:dyDescent="0.2">
      <c r="A294" s="33" t="s">
        <v>96</v>
      </c>
      <c r="B294" s="31" t="s">
        <v>83</v>
      </c>
      <c r="C294" s="31" t="s">
        <v>553</v>
      </c>
      <c r="D294" s="31" t="s">
        <v>95</v>
      </c>
      <c r="E294" s="32">
        <v>16990.599999999999</v>
      </c>
      <c r="G294" s="39" t="s">
        <v>83</v>
      </c>
      <c r="H294" s="40" t="s">
        <v>553</v>
      </c>
      <c r="I294" s="40" t="s">
        <v>95</v>
      </c>
      <c r="J294" s="41">
        <v>16990560</v>
      </c>
      <c r="K294" s="16"/>
    </row>
    <row r="295" spans="1:11" ht="15" x14ac:dyDescent="0.2">
      <c r="A295" s="20" t="s">
        <v>316</v>
      </c>
      <c r="B295" s="21" t="s">
        <v>83</v>
      </c>
      <c r="C295" s="21" t="s">
        <v>317</v>
      </c>
      <c r="D295" s="21"/>
      <c r="E295" s="4">
        <f>E296</f>
        <v>4241.3</v>
      </c>
      <c r="G295" s="39" t="s">
        <v>83</v>
      </c>
      <c r="H295" s="40" t="s">
        <v>317</v>
      </c>
      <c r="I295" s="40"/>
      <c r="J295" s="41">
        <v>4241300</v>
      </c>
      <c r="K295" s="16"/>
    </row>
    <row r="296" spans="1:11" ht="45" x14ac:dyDescent="0.2">
      <c r="A296" s="20" t="s">
        <v>318</v>
      </c>
      <c r="B296" s="21" t="s">
        <v>83</v>
      </c>
      <c r="C296" s="21" t="s">
        <v>319</v>
      </c>
      <c r="D296" s="21"/>
      <c r="E296" s="4">
        <f>E297</f>
        <v>4241.3</v>
      </c>
      <c r="G296" s="39" t="s">
        <v>83</v>
      </c>
      <c r="H296" s="40" t="s">
        <v>319</v>
      </c>
      <c r="I296" s="40"/>
      <c r="J296" s="41">
        <v>4241300</v>
      </c>
      <c r="K296" s="16"/>
    </row>
    <row r="297" spans="1:11" ht="30" x14ac:dyDescent="0.2">
      <c r="A297" s="20" t="s">
        <v>322</v>
      </c>
      <c r="B297" s="21" t="s">
        <v>83</v>
      </c>
      <c r="C297" s="21" t="s">
        <v>323</v>
      </c>
      <c r="D297" s="21"/>
      <c r="E297" s="4">
        <f>E298</f>
        <v>4241.3</v>
      </c>
      <c r="G297" s="39" t="s">
        <v>83</v>
      </c>
      <c r="H297" s="40" t="s">
        <v>323</v>
      </c>
      <c r="I297" s="40"/>
      <c r="J297" s="41">
        <v>4241300</v>
      </c>
      <c r="K297" s="16"/>
    </row>
    <row r="298" spans="1:11" ht="30" x14ac:dyDescent="0.2">
      <c r="A298" s="20" t="s">
        <v>14</v>
      </c>
      <c r="B298" s="21" t="s">
        <v>83</v>
      </c>
      <c r="C298" s="21" t="s">
        <v>323</v>
      </c>
      <c r="D298" s="21" t="s">
        <v>13</v>
      </c>
      <c r="E298" s="4">
        <f>E299</f>
        <v>4241.3</v>
      </c>
      <c r="G298" s="39" t="s">
        <v>83</v>
      </c>
      <c r="H298" s="40" t="s">
        <v>323</v>
      </c>
      <c r="I298" s="40" t="s">
        <v>13</v>
      </c>
      <c r="J298" s="41">
        <v>4241300</v>
      </c>
      <c r="K298" s="16"/>
    </row>
    <row r="299" spans="1:11" ht="30" x14ac:dyDescent="0.2">
      <c r="A299" s="20" t="s">
        <v>16</v>
      </c>
      <c r="B299" s="21" t="s">
        <v>83</v>
      </c>
      <c r="C299" s="21" t="s">
        <v>323</v>
      </c>
      <c r="D299" s="21" t="s">
        <v>15</v>
      </c>
      <c r="E299" s="4">
        <v>4241.3</v>
      </c>
      <c r="G299" s="39" t="s">
        <v>83</v>
      </c>
      <c r="H299" s="40" t="s">
        <v>323</v>
      </c>
      <c r="I299" s="40" t="s">
        <v>15</v>
      </c>
      <c r="J299" s="41">
        <v>4241300</v>
      </c>
      <c r="K299" s="16"/>
    </row>
    <row r="300" spans="1:11" ht="15" x14ac:dyDescent="0.2">
      <c r="A300" s="17" t="s">
        <v>86</v>
      </c>
      <c r="B300" s="18" t="s">
        <v>85</v>
      </c>
      <c r="C300" s="18"/>
      <c r="D300" s="18"/>
      <c r="E300" s="3">
        <f>E301</f>
        <v>679.6</v>
      </c>
      <c r="G300" s="39" t="s">
        <v>85</v>
      </c>
      <c r="H300" s="40"/>
      <c r="I300" s="40"/>
      <c r="J300" s="41">
        <v>679600</v>
      </c>
      <c r="K300" s="16"/>
    </row>
    <row r="301" spans="1:11" s="24" customFormat="1" ht="30" x14ac:dyDescent="0.2">
      <c r="A301" s="20" t="s">
        <v>535</v>
      </c>
      <c r="B301" s="21" t="s">
        <v>85</v>
      </c>
      <c r="C301" s="21" t="s">
        <v>324</v>
      </c>
      <c r="D301" s="21"/>
      <c r="E301" s="4">
        <f>E302+E305+E308</f>
        <v>679.6</v>
      </c>
      <c r="G301" s="39" t="s">
        <v>85</v>
      </c>
      <c r="H301" s="40" t="s">
        <v>324</v>
      </c>
      <c r="I301" s="40"/>
      <c r="J301" s="41">
        <v>679600</v>
      </c>
      <c r="K301" s="16"/>
    </row>
    <row r="302" spans="1:11" ht="15" x14ac:dyDescent="0.2">
      <c r="A302" s="20" t="s">
        <v>325</v>
      </c>
      <c r="B302" s="21" t="s">
        <v>85</v>
      </c>
      <c r="C302" s="21" t="s">
        <v>326</v>
      </c>
      <c r="D302" s="21"/>
      <c r="E302" s="4">
        <f>E303</f>
        <v>500</v>
      </c>
      <c r="G302" s="39" t="s">
        <v>85</v>
      </c>
      <c r="H302" s="40" t="s">
        <v>326</v>
      </c>
      <c r="I302" s="40"/>
      <c r="J302" s="41">
        <v>500000</v>
      </c>
      <c r="K302" s="16"/>
    </row>
    <row r="303" spans="1:11" ht="15" x14ac:dyDescent="0.2">
      <c r="A303" s="20" t="s">
        <v>21</v>
      </c>
      <c r="B303" s="21" t="s">
        <v>85</v>
      </c>
      <c r="C303" s="21" t="s">
        <v>326</v>
      </c>
      <c r="D303" s="21" t="s">
        <v>20</v>
      </c>
      <c r="E303" s="4">
        <f>E304</f>
        <v>500</v>
      </c>
      <c r="G303" s="39" t="s">
        <v>85</v>
      </c>
      <c r="H303" s="40" t="s">
        <v>326</v>
      </c>
      <c r="I303" s="40" t="s">
        <v>20</v>
      </c>
      <c r="J303" s="41">
        <v>500000</v>
      </c>
      <c r="K303" s="16"/>
    </row>
    <row r="304" spans="1:11" ht="45" x14ac:dyDescent="0.2">
      <c r="A304" s="20" t="s">
        <v>76</v>
      </c>
      <c r="B304" s="21" t="s">
        <v>85</v>
      </c>
      <c r="C304" s="21" t="s">
        <v>326</v>
      </c>
      <c r="D304" s="21" t="s">
        <v>75</v>
      </c>
      <c r="E304" s="4">
        <v>500</v>
      </c>
      <c r="G304" s="39" t="s">
        <v>85</v>
      </c>
      <c r="H304" s="40" t="s">
        <v>326</v>
      </c>
      <c r="I304" s="40" t="s">
        <v>75</v>
      </c>
      <c r="J304" s="41">
        <v>500000</v>
      </c>
      <c r="K304" s="16"/>
    </row>
    <row r="305" spans="1:11" ht="30" x14ac:dyDescent="0.2">
      <c r="A305" s="20" t="s">
        <v>327</v>
      </c>
      <c r="B305" s="21" t="s">
        <v>85</v>
      </c>
      <c r="C305" s="21" t="s">
        <v>328</v>
      </c>
      <c r="D305" s="21"/>
      <c r="E305" s="4">
        <f>E306</f>
        <v>150</v>
      </c>
      <c r="G305" s="39" t="s">
        <v>85</v>
      </c>
      <c r="H305" s="40" t="s">
        <v>328</v>
      </c>
      <c r="I305" s="40"/>
      <c r="J305" s="41">
        <v>150000</v>
      </c>
      <c r="K305" s="16"/>
    </row>
    <row r="306" spans="1:11" ht="30" x14ac:dyDescent="0.2">
      <c r="A306" s="20" t="s">
        <v>14</v>
      </c>
      <c r="B306" s="21" t="s">
        <v>85</v>
      </c>
      <c r="C306" s="21" t="s">
        <v>328</v>
      </c>
      <c r="D306" s="21" t="s">
        <v>13</v>
      </c>
      <c r="E306" s="4">
        <f>E307</f>
        <v>150</v>
      </c>
      <c r="G306" s="39" t="s">
        <v>85</v>
      </c>
      <c r="H306" s="40" t="s">
        <v>328</v>
      </c>
      <c r="I306" s="40" t="s">
        <v>13</v>
      </c>
      <c r="J306" s="41">
        <v>150000</v>
      </c>
      <c r="K306" s="16"/>
    </row>
    <row r="307" spans="1:11" ht="30" x14ac:dyDescent="0.2">
      <c r="A307" s="20" t="s">
        <v>16</v>
      </c>
      <c r="B307" s="21" t="s">
        <v>85</v>
      </c>
      <c r="C307" s="21" t="s">
        <v>328</v>
      </c>
      <c r="D307" s="21" t="s">
        <v>15</v>
      </c>
      <c r="E307" s="4">
        <v>150</v>
      </c>
      <c r="G307" s="39" t="s">
        <v>85</v>
      </c>
      <c r="H307" s="40" t="s">
        <v>328</v>
      </c>
      <c r="I307" s="40" t="s">
        <v>15</v>
      </c>
      <c r="J307" s="41">
        <v>150000</v>
      </c>
      <c r="K307" s="16"/>
    </row>
    <row r="308" spans="1:11" ht="30" x14ac:dyDescent="0.2">
      <c r="A308" s="20" t="s">
        <v>521</v>
      </c>
      <c r="B308" s="21" t="s">
        <v>85</v>
      </c>
      <c r="C308" s="21" t="s">
        <v>522</v>
      </c>
      <c r="D308" s="21"/>
      <c r="E308" s="4">
        <f>E309</f>
        <v>29.6</v>
      </c>
      <c r="G308" s="39" t="s">
        <v>85</v>
      </c>
      <c r="H308" s="40" t="s">
        <v>522</v>
      </c>
      <c r="I308" s="40"/>
      <c r="J308" s="41">
        <v>29600</v>
      </c>
      <c r="K308" s="16"/>
    </row>
    <row r="309" spans="1:11" ht="30" x14ac:dyDescent="0.2">
      <c r="A309" s="20" t="s">
        <v>14</v>
      </c>
      <c r="B309" s="21" t="s">
        <v>85</v>
      </c>
      <c r="C309" s="21" t="s">
        <v>522</v>
      </c>
      <c r="D309" s="21" t="s">
        <v>13</v>
      </c>
      <c r="E309" s="4">
        <f>E310</f>
        <v>29.6</v>
      </c>
      <c r="G309" s="39" t="s">
        <v>85</v>
      </c>
      <c r="H309" s="40" t="s">
        <v>522</v>
      </c>
      <c r="I309" s="40" t="s">
        <v>13</v>
      </c>
      <c r="J309" s="41">
        <v>29600</v>
      </c>
      <c r="K309" s="16"/>
    </row>
    <row r="310" spans="1:11" ht="30" x14ac:dyDescent="0.2">
      <c r="A310" s="20" t="s">
        <v>16</v>
      </c>
      <c r="B310" s="21" t="s">
        <v>85</v>
      </c>
      <c r="C310" s="21" t="s">
        <v>522</v>
      </c>
      <c r="D310" s="21" t="s">
        <v>15</v>
      </c>
      <c r="E310" s="4">
        <v>29.6</v>
      </c>
      <c r="G310" s="39" t="s">
        <v>85</v>
      </c>
      <c r="H310" s="40" t="s">
        <v>522</v>
      </c>
      <c r="I310" s="40" t="s">
        <v>15</v>
      </c>
      <c r="J310" s="41">
        <v>29600</v>
      </c>
      <c r="K310" s="16"/>
    </row>
    <row r="311" spans="1:11" ht="14.25" x14ac:dyDescent="0.2">
      <c r="A311" s="14" t="s">
        <v>88</v>
      </c>
      <c r="B311" s="15" t="s">
        <v>87</v>
      </c>
      <c r="C311" s="15"/>
      <c r="D311" s="15"/>
      <c r="E311" s="2">
        <f>E312+E335+E350</f>
        <v>60656.6</v>
      </c>
      <c r="G311" s="39" t="s">
        <v>87</v>
      </c>
      <c r="H311" s="40"/>
      <c r="I311" s="40"/>
      <c r="J311" s="41">
        <v>60656600</v>
      </c>
      <c r="K311" s="16"/>
    </row>
    <row r="312" spans="1:11" ht="15" x14ac:dyDescent="0.2">
      <c r="A312" s="17" t="s">
        <v>90</v>
      </c>
      <c r="B312" s="18" t="s">
        <v>89</v>
      </c>
      <c r="C312" s="18"/>
      <c r="D312" s="18"/>
      <c r="E312" s="3">
        <f>E313+E326+E331+E319</f>
        <v>1552.7</v>
      </c>
      <c r="G312" s="39" t="s">
        <v>89</v>
      </c>
      <c r="H312" s="40"/>
      <c r="I312" s="40"/>
      <c r="J312" s="41">
        <v>1552700</v>
      </c>
      <c r="K312" s="16"/>
    </row>
    <row r="313" spans="1:11" ht="15" hidden="1" x14ac:dyDescent="0.2">
      <c r="A313" s="20" t="s">
        <v>225</v>
      </c>
      <c r="B313" s="21" t="s">
        <v>89</v>
      </c>
      <c r="C313" s="21" t="s">
        <v>42</v>
      </c>
      <c r="D313" s="21"/>
      <c r="E313" s="4">
        <f>E314</f>
        <v>0</v>
      </c>
      <c r="G313" s="39"/>
      <c r="H313" s="40"/>
      <c r="I313" s="40"/>
      <c r="J313" s="41"/>
      <c r="K313" s="16"/>
    </row>
    <row r="314" spans="1:11" ht="30" hidden="1" x14ac:dyDescent="0.2">
      <c r="A314" s="20" t="s">
        <v>92</v>
      </c>
      <c r="B314" s="21" t="s">
        <v>89</v>
      </c>
      <c r="C314" s="21" t="s">
        <v>91</v>
      </c>
      <c r="D314" s="21"/>
      <c r="E314" s="4">
        <f>E315</f>
        <v>0</v>
      </c>
      <c r="G314" s="39"/>
      <c r="H314" s="40"/>
      <c r="I314" s="40"/>
      <c r="J314" s="41"/>
      <c r="K314" s="16"/>
    </row>
    <row r="315" spans="1:11" ht="45" hidden="1" x14ac:dyDescent="0.2">
      <c r="A315" s="20" t="s">
        <v>492</v>
      </c>
      <c r="B315" s="21" t="s">
        <v>89</v>
      </c>
      <c r="C315" s="21" t="s">
        <v>473</v>
      </c>
      <c r="D315" s="21"/>
      <c r="E315" s="4">
        <f>E316</f>
        <v>0</v>
      </c>
      <c r="G315" s="39"/>
      <c r="H315" s="40"/>
      <c r="I315" s="40"/>
      <c r="J315" s="41"/>
      <c r="K315" s="16"/>
    </row>
    <row r="316" spans="1:11" ht="30" hidden="1" x14ac:dyDescent="0.2">
      <c r="A316" s="20" t="s">
        <v>493</v>
      </c>
      <c r="B316" s="21" t="s">
        <v>89</v>
      </c>
      <c r="C316" s="21" t="s">
        <v>474</v>
      </c>
      <c r="D316" s="21"/>
      <c r="E316" s="4">
        <f>E317</f>
        <v>0</v>
      </c>
      <c r="G316" s="39"/>
      <c r="H316" s="40"/>
      <c r="I316" s="40"/>
      <c r="J316" s="41"/>
      <c r="K316" s="16"/>
    </row>
    <row r="317" spans="1:11" ht="15" hidden="1" x14ac:dyDescent="0.2">
      <c r="A317" s="20" t="s">
        <v>94</v>
      </c>
      <c r="B317" s="21" t="s">
        <v>89</v>
      </c>
      <c r="C317" s="21" t="s">
        <v>474</v>
      </c>
      <c r="D317" s="21" t="s">
        <v>93</v>
      </c>
      <c r="E317" s="4">
        <f>E318</f>
        <v>0</v>
      </c>
      <c r="G317" s="39"/>
      <c r="H317" s="40"/>
      <c r="I317" s="40"/>
      <c r="J317" s="41"/>
      <c r="K317" s="16"/>
    </row>
    <row r="318" spans="1:11" ht="15" hidden="1" x14ac:dyDescent="0.2">
      <c r="A318" s="20" t="s">
        <v>96</v>
      </c>
      <c r="B318" s="21" t="s">
        <v>89</v>
      </c>
      <c r="C318" s="21" t="s">
        <v>474</v>
      </c>
      <c r="D318" s="21" t="s">
        <v>95</v>
      </c>
      <c r="E318" s="4">
        <v>0</v>
      </c>
      <c r="G318" s="39"/>
      <c r="H318" s="40"/>
      <c r="I318" s="40"/>
      <c r="J318" s="41"/>
      <c r="K318" s="16"/>
    </row>
    <row r="319" spans="1:11" ht="60" x14ac:dyDescent="0.2">
      <c r="A319" s="27" t="s">
        <v>494</v>
      </c>
      <c r="B319" s="28" t="s">
        <v>89</v>
      </c>
      <c r="C319" s="28" t="s">
        <v>495</v>
      </c>
      <c r="D319" s="28"/>
      <c r="E319" s="29">
        <f>E320+E323</f>
        <v>1500</v>
      </c>
      <c r="G319" s="39" t="s">
        <v>89</v>
      </c>
      <c r="H319" s="40" t="s">
        <v>495</v>
      </c>
      <c r="I319" s="40"/>
      <c r="J319" s="41">
        <v>1500000</v>
      </c>
      <c r="K319" s="16"/>
    </row>
    <row r="320" spans="1:11" ht="15" x14ac:dyDescent="0.2">
      <c r="A320" s="27" t="s">
        <v>331</v>
      </c>
      <c r="B320" s="28" t="s">
        <v>89</v>
      </c>
      <c r="C320" s="28" t="s">
        <v>538</v>
      </c>
      <c r="D320" s="28"/>
      <c r="E320" s="29">
        <f>E321</f>
        <v>200</v>
      </c>
      <c r="G320" s="39" t="s">
        <v>89</v>
      </c>
      <c r="H320" s="40" t="s">
        <v>538</v>
      </c>
      <c r="I320" s="40"/>
      <c r="J320" s="41">
        <v>200000</v>
      </c>
      <c r="K320" s="16"/>
    </row>
    <row r="321" spans="1:11" ht="30" x14ac:dyDescent="0.2">
      <c r="A321" s="27" t="s">
        <v>14</v>
      </c>
      <c r="B321" s="28" t="s">
        <v>89</v>
      </c>
      <c r="C321" s="28" t="s">
        <v>538</v>
      </c>
      <c r="D321" s="28" t="s">
        <v>13</v>
      </c>
      <c r="E321" s="29">
        <v>200</v>
      </c>
      <c r="G321" s="39" t="s">
        <v>89</v>
      </c>
      <c r="H321" s="40" t="s">
        <v>538</v>
      </c>
      <c r="I321" s="40" t="s">
        <v>13</v>
      </c>
      <c r="J321" s="41">
        <v>200000</v>
      </c>
      <c r="K321" s="16"/>
    </row>
    <row r="322" spans="1:11" ht="30" x14ac:dyDescent="0.2">
      <c r="A322" s="27" t="s">
        <v>16</v>
      </c>
      <c r="B322" s="28" t="s">
        <v>89</v>
      </c>
      <c r="C322" s="28" t="s">
        <v>538</v>
      </c>
      <c r="D322" s="28" t="s">
        <v>15</v>
      </c>
      <c r="E322" s="29">
        <v>200</v>
      </c>
      <c r="G322" s="39" t="s">
        <v>89</v>
      </c>
      <c r="H322" s="40" t="s">
        <v>538</v>
      </c>
      <c r="I322" s="40" t="s">
        <v>15</v>
      </c>
      <c r="J322" s="41">
        <v>200000</v>
      </c>
      <c r="K322" s="16"/>
    </row>
    <row r="323" spans="1:11" s="24" customFormat="1" ht="30" x14ac:dyDescent="0.2">
      <c r="A323" s="27" t="s">
        <v>496</v>
      </c>
      <c r="B323" s="28" t="s">
        <v>89</v>
      </c>
      <c r="C323" s="28" t="s">
        <v>497</v>
      </c>
      <c r="D323" s="28"/>
      <c r="E323" s="29">
        <f>E324</f>
        <v>1300</v>
      </c>
      <c r="G323" s="39" t="s">
        <v>89</v>
      </c>
      <c r="H323" s="40" t="s">
        <v>497</v>
      </c>
      <c r="I323" s="40"/>
      <c r="J323" s="41">
        <v>1300000</v>
      </c>
      <c r="K323" s="16"/>
    </row>
    <row r="324" spans="1:11" ht="30" x14ac:dyDescent="0.2">
      <c r="A324" s="27" t="s">
        <v>498</v>
      </c>
      <c r="B324" s="28" t="s">
        <v>89</v>
      </c>
      <c r="C324" s="28" t="s">
        <v>497</v>
      </c>
      <c r="D324" s="28" t="s">
        <v>499</v>
      </c>
      <c r="E324" s="29">
        <v>1300</v>
      </c>
      <c r="G324" s="39" t="s">
        <v>89</v>
      </c>
      <c r="H324" s="40" t="s">
        <v>497</v>
      </c>
      <c r="I324" s="40" t="s">
        <v>499</v>
      </c>
      <c r="J324" s="41">
        <v>1300000</v>
      </c>
      <c r="K324" s="16"/>
    </row>
    <row r="325" spans="1:11" ht="15" x14ac:dyDescent="0.2">
      <c r="A325" s="27" t="s">
        <v>500</v>
      </c>
      <c r="B325" s="28" t="s">
        <v>89</v>
      </c>
      <c r="C325" s="28" t="s">
        <v>497</v>
      </c>
      <c r="D325" s="28" t="s">
        <v>501</v>
      </c>
      <c r="E325" s="29">
        <v>1300</v>
      </c>
      <c r="G325" s="39" t="s">
        <v>89</v>
      </c>
      <c r="H325" s="40" t="s">
        <v>497</v>
      </c>
      <c r="I325" s="40" t="s">
        <v>501</v>
      </c>
      <c r="J325" s="41">
        <v>1300000</v>
      </c>
      <c r="K325" s="16"/>
    </row>
    <row r="326" spans="1:11" ht="15" hidden="1" x14ac:dyDescent="0.2">
      <c r="A326" s="20" t="s">
        <v>316</v>
      </c>
      <c r="B326" s="21" t="s">
        <v>89</v>
      </c>
      <c r="C326" s="21" t="s">
        <v>317</v>
      </c>
      <c r="D326" s="21"/>
      <c r="E326" s="4">
        <f>E327</f>
        <v>0</v>
      </c>
      <c r="G326" s="39"/>
      <c r="H326" s="40"/>
      <c r="I326" s="40"/>
      <c r="J326" s="41"/>
      <c r="K326" s="16"/>
    </row>
    <row r="327" spans="1:11" ht="45" hidden="1" x14ac:dyDescent="0.2">
      <c r="A327" s="20" t="s">
        <v>329</v>
      </c>
      <c r="B327" s="21" t="s">
        <v>89</v>
      </c>
      <c r="C327" s="21" t="s">
        <v>330</v>
      </c>
      <c r="D327" s="21"/>
      <c r="E327" s="4">
        <f>E328</f>
        <v>0</v>
      </c>
      <c r="G327" s="39"/>
      <c r="H327" s="40"/>
      <c r="I327" s="40"/>
      <c r="J327" s="41"/>
      <c r="K327" s="16"/>
    </row>
    <row r="328" spans="1:11" ht="15" hidden="1" x14ac:dyDescent="0.2">
      <c r="A328" s="20" t="s">
        <v>331</v>
      </c>
      <c r="B328" s="21" t="s">
        <v>89</v>
      </c>
      <c r="C328" s="21" t="s">
        <v>332</v>
      </c>
      <c r="D328" s="21"/>
      <c r="E328" s="4">
        <f>E329</f>
        <v>0</v>
      </c>
      <c r="G328" s="39"/>
      <c r="H328" s="40"/>
      <c r="I328" s="40"/>
      <c r="J328" s="41"/>
      <c r="K328" s="16"/>
    </row>
    <row r="329" spans="1:11" ht="30" hidden="1" x14ac:dyDescent="0.2">
      <c r="A329" s="20" t="s">
        <v>14</v>
      </c>
      <c r="B329" s="21" t="s">
        <v>89</v>
      </c>
      <c r="C329" s="21" t="s">
        <v>332</v>
      </c>
      <c r="D329" s="21" t="s">
        <v>13</v>
      </c>
      <c r="E329" s="4">
        <f>E330</f>
        <v>0</v>
      </c>
      <c r="G329" s="39"/>
      <c r="H329" s="40"/>
      <c r="I329" s="40"/>
      <c r="J329" s="41"/>
      <c r="K329" s="16"/>
    </row>
    <row r="330" spans="1:11" ht="30" hidden="1" x14ac:dyDescent="0.2">
      <c r="A330" s="20" t="s">
        <v>16</v>
      </c>
      <c r="B330" s="21" t="s">
        <v>89</v>
      </c>
      <c r="C330" s="21" t="s">
        <v>332</v>
      </c>
      <c r="D330" s="21" t="s">
        <v>15</v>
      </c>
      <c r="E330" s="4">
        <v>0</v>
      </c>
      <c r="G330" s="39"/>
      <c r="H330" s="40"/>
      <c r="I330" s="40"/>
      <c r="J330" s="41"/>
      <c r="K330" s="16"/>
    </row>
    <row r="331" spans="1:11" ht="15" x14ac:dyDescent="0.2">
      <c r="A331" s="20" t="s">
        <v>333</v>
      </c>
      <c r="B331" s="21" t="s">
        <v>89</v>
      </c>
      <c r="C331" s="21" t="s">
        <v>334</v>
      </c>
      <c r="D331" s="21"/>
      <c r="E331" s="4">
        <f>E332</f>
        <v>52.7</v>
      </c>
      <c r="G331" s="39" t="s">
        <v>89</v>
      </c>
      <c r="H331" s="40" t="s">
        <v>334</v>
      </c>
      <c r="I331" s="40"/>
      <c r="J331" s="41">
        <v>52700</v>
      </c>
      <c r="K331" s="16"/>
    </row>
    <row r="332" spans="1:11" ht="30" x14ac:dyDescent="0.2">
      <c r="A332" s="20" t="s">
        <v>335</v>
      </c>
      <c r="B332" s="21" t="s">
        <v>89</v>
      </c>
      <c r="C332" s="21" t="s">
        <v>336</v>
      </c>
      <c r="D332" s="21"/>
      <c r="E332" s="4">
        <f>E333</f>
        <v>52.7</v>
      </c>
      <c r="G332" s="39" t="s">
        <v>89</v>
      </c>
      <c r="H332" s="40" t="s">
        <v>336</v>
      </c>
      <c r="I332" s="40"/>
      <c r="J332" s="41">
        <v>52700</v>
      </c>
      <c r="K332" s="16"/>
    </row>
    <row r="333" spans="1:11" ht="30" x14ac:dyDescent="0.2">
      <c r="A333" s="20" t="s">
        <v>14</v>
      </c>
      <c r="B333" s="21" t="s">
        <v>89</v>
      </c>
      <c r="C333" s="21" t="s">
        <v>336</v>
      </c>
      <c r="D333" s="21" t="s">
        <v>13</v>
      </c>
      <c r="E333" s="4">
        <f>E334</f>
        <v>52.7</v>
      </c>
      <c r="G333" s="39" t="s">
        <v>89</v>
      </c>
      <c r="H333" s="40" t="s">
        <v>336</v>
      </c>
      <c r="I333" s="40" t="s">
        <v>13</v>
      </c>
      <c r="J333" s="41">
        <v>52700</v>
      </c>
      <c r="K333" s="16"/>
    </row>
    <row r="334" spans="1:11" ht="30" x14ac:dyDescent="0.2">
      <c r="A334" s="20" t="s">
        <v>16</v>
      </c>
      <c r="B334" s="21" t="s">
        <v>89</v>
      </c>
      <c r="C334" s="21" t="s">
        <v>336</v>
      </c>
      <c r="D334" s="21" t="s">
        <v>15</v>
      </c>
      <c r="E334" s="4">
        <v>52.7</v>
      </c>
      <c r="G334" s="39" t="s">
        <v>89</v>
      </c>
      <c r="H334" s="40" t="s">
        <v>336</v>
      </c>
      <c r="I334" s="40" t="s">
        <v>15</v>
      </c>
      <c r="J334" s="41">
        <v>52700</v>
      </c>
      <c r="K334" s="16"/>
    </row>
    <row r="335" spans="1:11" ht="15" x14ac:dyDescent="0.2">
      <c r="A335" s="17" t="s">
        <v>98</v>
      </c>
      <c r="B335" s="18" t="s">
        <v>97</v>
      </c>
      <c r="C335" s="18"/>
      <c r="D335" s="18"/>
      <c r="E335" s="3">
        <f>E346+E336+E342</f>
        <v>51906</v>
      </c>
      <c r="G335" s="39" t="s">
        <v>97</v>
      </c>
      <c r="H335" s="40"/>
      <c r="I335" s="40"/>
      <c r="J335" s="41">
        <v>51906000</v>
      </c>
      <c r="K335" s="16"/>
    </row>
    <row r="336" spans="1:11" s="24" customFormat="1" ht="30" x14ac:dyDescent="0.2">
      <c r="A336" s="20" t="s">
        <v>214</v>
      </c>
      <c r="B336" s="21" t="s">
        <v>97</v>
      </c>
      <c r="C336" s="21" t="s">
        <v>215</v>
      </c>
      <c r="D336" s="21"/>
      <c r="E336" s="4">
        <f>E337</f>
        <v>50773.599999999999</v>
      </c>
      <c r="G336" s="39" t="s">
        <v>97</v>
      </c>
      <c r="H336" s="40" t="s">
        <v>215</v>
      </c>
      <c r="I336" s="40"/>
      <c r="J336" s="41">
        <v>50773600</v>
      </c>
      <c r="K336" s="16"/>
    </row>
    <row r="337" spans="1:11" ht="30" x14ac:dyDescent="0.2">
      <c r="A337" s="20" t="s">
        <v>202</v>
      </c>
      <c r="B337" s="21" t="s">
        <v>97</v>
      </c>
      <c r="C337" s="21" t="s">
        <v>216</v>
      </c>
      <c r="D337" s="21"/>
      <c r="E337" s="4">
        <f>E338</f>
        <v>50773.599999999999</v>
      </c>
      <c r="G337" s="39" t="s">
        <v>97</v>
      </c>
      <c r="H337" s="40" t="s">
        <v>216</v>
      </c>
      <c r="I337" s="40"/>
      <c r="J337" s="41">
        <v>50773600</v>
      </c>
      <c r="K337" s="16"/>
    </row>
    <row r="338" spans="1:11" ht="60" hidden="1" x14ac:dyDescent="0.2">
      <c r="A338" s="20" t="s">
        <v>502</v>
      </c>
      <c r="B338" s="21" t="s">
        <v>97</v>
      </c>
      <c r="C338" s="21" t="s">
        <v>475</v>
      </c>
      <c r="D338" s="21"/>
      <c r="E338" s="4">
        <f>E339</f>
        <v>50773.599999999999</v>
      </c>
      <c r="G338" s="39" t="s">
        <v>97</v>
      </c>
      <c r="H338" s="40" t="s">
        <v>475</v>
      </c>
      <c r="I338" s="40"/>
      <c r="J338" s="41">
        <v>50773600</v>
      </c>
      <c r="K338" s="16"/>
    </row>
    <row r="339" spans="1:11" ht="30" hidden="1" x14ac:dyDescent="0.2">
      <c r="A339" s="20" t="s">
        <v>503</v>
      </c>
      <c r="B339" s="21" t="s">
        <v>97</v>
      </c>
      <c r="C339" s="21" t="s">
        <v>476</v>
      </c>
      <c r="D339" s="21"/>
      <c r="E339" s="4">
        <f>E340</f>
        <v>50773.599999999999</v>
      </c>
      <c r="G339" s="39" t="s">
        <v>97</v>
      </c>
      <c r="H339" s="40" t="s">
        <v>476</v>
      </c>
      <c r="I339" s="40"/>
      <c r="J339" s="41">
        <v>50773600</v>
      </c>
      <c r="K339" s="16"/>
    </row>
    <row r="340" spans="1:11" ht="15" hidden="1" x14ac:dyDescent="0.2">
      <c r="A340" s="20" t="s">
        <v>94</v>
      </c>
      <c r="B340" s="21" t="s">
        <v>97</v>
      </c>
      <c r="C340" s="21" t="s">
        <v>476</v>
      </c>
      <c r="D340" s="21" t="s">
        <v>93</v>
      </c>
      <c r="E340" s="4">
        <f>E341</f>
        <v>50773.599999999999</v>
      </c>
      <c r="G340" s="39" t="s">
        <v>97</v>
      </c>
      <c r="H340" s="40" t="s">
        <v>476</v>
      </c>
      <c r="I340" s="40" t="s">
        <v>93</v>
      </c>
      <c r="J340" s="41">
        <v>50773600</v>
      </c>
      <c r="K340" s="16"/>
    </row>
    <row r="341" spans="1:11" ht="15" hidden="1" x14ac:dyDescent="0.2">
      <c r="A341" s="20" t="s">
        <v>96</v>
      </c>
      <c r="B341" s="21" t="s">
        <v>97</v>
      </c>
      <c r="C341" s="21" t="s">
        <v>476</v>
      </c>
      <c r="D341" s="21" t="s">
        <v>95</v>
      </c>
      <c r="E341" s="4">
        <v>50773.599999999999</v>
      </c>
      <c r="G341" s="39" t="s">
        <v>97</v>
      </c>
      <c r="H341" s="40" t="s">
        <v>476</v>
      </c>
      <c r="I341" s="40" t="s">
        <v>95</v>
      </c>
      <c r="J341" s="41">
        <v>50773600</v>
      </c>
      <c r="K341" s="16"/>
    </row>
    <row r="342" spans="1:11" ht="30" x14ac:dyDescent="0.2">
      <c r="A342" s="20" t="s">
        <v>406</v>
      </c>
      <c r="B342" s="21" t="s">
        <v>97</v>
      </c>
      <c r="C342" s="21" t="s">
        <v>407</v>
      </c>
      <c r="D342" s="21"/>
      <c r="E342" s="4">
        <f>E343</f>
        <v>1132.4000000000001</v>
      </c>
      <c r="G342" s="39" t="s">
        <v>97</v>
      </c>
      <c r="H342" s="40" t="s">
        <v>407</v>
      </c>
      <c r="I342" s="40"/>
      <c r="J342" s="41">
        <v>1132400</v>
      </c>
      <c r="K342" s="16"/>
    </row>
    <row r="343" spans="1:11" ht="30" x14ac:dyDescent="0.2">
      <c r="A343" s="20" t="s">
        <v>504</v>
      </c>
      <c r="B343" s="21" t="s">
        <v>97</v>
      </c>
      <c r="C343" s="21" t="s">
        <v>408</v>
      </c>
      <c r="D343" s="21"/>
      <c r="E343" s="4">
        <f>E344</f>
        <v>1132.4000000000001</v>
      </c>
      <c r="G343" s="39" t="s">
        <v>97</v>
      </c>
      <c r="H343" s="40" t="s">
        <v>408</v>
      </c>
      <c r="I343" s="40"/>
      <c r="J343" s="41">
        <v>1132400</v>
      </c>
      <c r="K343" s="16"/>
    </row>
    <row r="344" spans="1:11" ht="30" x14ac:dyDescent="0.2">
      <c r="A344" s="20" t="s">
        <v>498</v>
      </c>
      <c r="B344" s="21" t="s">
        <v>97</v>
      </c>
      <c r="C344" s="21" t="s">
        <v>408</v>
      </c>
      <c r="D344" s="21" t="s">
        <v>499</v>
      </c>
      <c r="E344" s="4">
        <f>E345</f>
        <v>1132.4000000000001</v>
      </c>
      <c r="G344" s="39" t="s">
        <v>97</v>
      </c>
      <c r="H344" s="40" t="s">
        <v>408</v>
      </c>
      <c r="I344" s="40" t="s">
        <v>499</v>
      </c>
      <c r="J344" s="41">
        <v>1132400</v>
      </c>
      <c r="K344" s="16"/>
    </row>
    <row r="345" spans="1:11" ht="15" x14ac:dyDescent="0.2">
      <c r="A345" s="20" t="s">
        <v>500</v>
      </c>
      <c r="B345" s="21" t="s">
        <v>97</v>
      </c>
      <c r="C345" s="21" t="s">
        <v>408</v>
      </c>
      <c r="D345" s="21" t="s">
        <v>501</v>
      </c>
      <c r="E345" s="4">
        <v>1132.4000000000001</v>
      </c>
      <c r="G345" s="39" t="s">
        <v>97</v>
      </c>
      <c r="H345" s="40" t="s">
        <v>408</v>
      </c>
      <c r="I345" s="40" t="s">
        <v>501</v>
      </c>
      <c r="J345" s="41">
        <v>1132400</v>
      </c>
      <c r="K345" s="16"/>
    </row>
    <row r="346" spans="1:11" ht="15" hidden="1" x14ac:dyDescent="0.2">
      <c r="A346" s="20" t="s">
        <v>337</v>
      </c>
      <c r="B346" s="21" t="s">
        <v>97</v>
      </c>
      <c r="C346" s="21" t="s">
        <v>338</v>
      </c>
      <c r="D346" s="21"/>
      <c r="E346" s="4">
        <f>E347</f>
        <v>0</v>
      </c>
      <c r="G346" s="39"/>
      <c r="H346" s="40"/>
      <c r="I346" s="40"/>
      <c r="J346" s="41"/>
      <c r="K346" s="16"/>
    </row>
    <row r="347" spans="1:11" ht="15" hidden="1" x14ac:dyDescent="0.2">
      <c r="A347" s="20" t="s">
        <v>339</v>
      </c>
      <c r="B347" s="21" t="s">
        <v>97</v>
      </c>
      <c r="C347" s="21" t="s">
        <v>340</v>
      </c>
      <c r="D347" s="21"/>
      <c r="E347" s="4">
        <f>E348</f>
        <v>0</v>
      </c>
      <c r="G347" s="39"/>
      <c r="H347" s="40"/>
      <c r="I347" s="40"/>
      <c r="J347" s="41"/>
      <c r="K347" s="16"/>
    </row>
    <row r="348" spans="1:11" ht="30" hidden="1" x14ac:dyDescent="0.2">
      <c r="A348" s="20" t="s">
        <v>14</v>
      </c>
      <c r="B348" s="21" t="s">
        <v>97</v>
      </c>
      <c r="C348" s="21" t="s">
        <v>340</v>
      </c>
      <c r="D348" s="21" t="s">
        <v>13</v>
      </c>
      <c r="E348" s="4">
        <f>E349</f>
        <v>0</v>
      </c>
      <c r="G348" s="39"/>
      <c r="H348" s="40"/>
      <c r="I348" s="40"/>
      <c r="J348" s="41"/>
      <c r="K348" s="16"/>
    </row>
    <row r="349" spans="1:11" ht="30" hidden="1" x14ac:dyDescent="0.2">
      <c r="A349" s="20" t="s">
        <v>16</v>
      </c>
      <c r="B349" s="21" t="s">
        <v>97</v>
      </c>
      <c r="C349" s="21" t="s">
        <v>340</v>
      </c>
      <c r="D349" s="21" t="s">
        <v>15</v>
      </c>
      <c r="E349" s="4">
        <v>0</v>
      </c>
      <c r="G349" s="39"/>
      <c r="H349" s="40"/>
      <c r="I349" s="40"/>
      <c r="J349" s="41"/>
      <c r="K349" s="16"/>
    </row>
    <row r="350" spans="1:11" ht="15" x14ac:dyDescent="0.2">
      <c r="A350" s="17" t="s">
        <v>204</v>
      </c>
      <c r="B350" s="18" t="s">
        <v>203</v>
      </c>
      <c r="C350" s="18"/>
      <c r="D350" s="18"/>
      <c r="E350" s="3">
        <f>E351+E355</f>
        <v>7197.9000000000005</v>
      </c>
      <c r="G350" s="39" t="s">
        <v>203</v>
      </c>
      <c r="H350" s="40"/>
      <c r="I350" s="40"/>
      <c r="J350" s="41">
        <v>7197900</v>
      </c>
      <c r="K350" s="16"/>
    </row>
    <row r="351" spans="1:11" ht="30" x14ac:dyDescent="0.2">
      <c r="A351" s="38" t="s">
        <v>536</v>
      </c>
      <c r="B351" s="21" t="s">
        <v>203</v>
      </c>
      <c r="C351" s="21" t="s">
        <v>341</v>
      </c>
      <c r="D351" s="21"/>
      <c r="E351" s="4">
        <f>E352</f>
        <v>6896.1</v>
      </c>
      <c r="G351" s="39" t="s">
        <v>203</v>
      </c>
      <c r="H351" s="40" t="s">
        <v>42</v>
      </c>
      <c r="I351" s="40"/>
      <c r="J351" s="41">
        <v>6349100</v>
      </c>
      <c r="K351" s="16"/>
    </row>
    <row r="352" spans="1:11" ht="30" x14ac:dyDescent="0.2">
      <c r="A352" s="38" t="s">
        <v>559</v>
      </c>
      <c r="B352" s="21" t="s">
        <v>203</v>
      </c>
      <c r="C352" s="37" t="s">
        <v>558</v>
      </c>
      <c r="D352" s="21"/>
      <c r="E352" s="4">
        <f>E353</f>
        <v>6896.1</v>
      </c>
      <c r="G352" s="39" t="s">
        <v>203</v>
      </c>
      <c r="H352" s="40" t="s">
        <v>570</v>
      </c>
      <c r="I352" s="40"/>
      <c r="J352" s="41">
        <v>6349100</v>
      </c>
      <c r="K352" s="16"/>
    </row>
    <row r="353" spans="1:11" s="24" customFormat="1" ht="15" x14ac:dyDescent="0.2">
      <c r="A353" s="20" t="s">
        <v>94</v>
      </c>
      <c r="B353" s="21" t="s">
        <v>203</v>
      </c>
      <c r="C353" s="37" t="s">
        <v>558</v>
      </c>
      <c r="D353" s="21" t="s">
        <v>93</v>
      </c>
      <c r="E353" s="4">
        <f>E354</f>
        <v>6896.1</v>
      </c>
      <c r="G353" s="39" t="s">
        <v>203</v>
      </c>
      <c r="H353" s="40" t="s">
        <v>571</v>
      </c>
      <c r="I353" s="40" t="s">
        <v>93</v>
      </c>
      <c r="J353" s="41">
        <v>6349100</v>
      </c>
      <c r="K353" s="16"/>
    </row>
    <row r="354" spans="1:11" ht="15" x14ac:dyDescent="0.2">
      <c r="A354" s="20" t="s">
        <v>96</v>
      </c>
      <c r="B354" s="21" t="s">
        <v>203</v>
      </c>
      <c r="C354" s="37" t="s">
        <v>558</v>
      </c>
      <c r="D354" s="21" t="s">
        <v>95</v>
      </c>
      <c r="E354" s="30">
        <f>547+6349.1</f>
        <v>6896.1</v>
      </c>
      <c r="G354" s="39" t="s">
        <v>203</v>
      </c>
      <c r="H354" s="40" t="s">
        <v>571</v>
      </c>
      <c r="I354" s="40" t="s">
        <v>95</v>
      </c>
      <c r="J354" s="41">
        <v>6349100</v>
      </c>
      <c r="K354" s="16" t="e">
        <f>J354+#REF!</f>
        <v>#REF!</v>
      </c>
    </row>
    <row r="355" spans="1:11" ht="15" x14ac:dyDescent="0.2">
      <c r="A355" s="20" t="s">
        <v>316</v>
      </c>
      <c r="B355" s="21" t="s">
        <v>203</v>
      </c>
      <c r="C355" s="21" t="s">
        <v>317</v>
      </c>
      <c r="D355" s="21"/>
      <c r="E355" s="4">
        <f>E356</f>
        <v>301.8</v>
      </c>
      <c r="G355" s="39" t="s">
        <v>203</v>
      </c>
      <c r="H355" s="40" t="s">
        <v>317</v>
      </c>
      <c r="I355" s="40"/>
      <c r="J355" s="41">
        <v>301800</v>
      </c>
      <c r="K355" s="16"/>
    </row>
    <row r="356" spans="1:11" ht="45" x14ac:dyDescent="0.2">
      <c r="A356" s="20" t="s">
        <v>318</v>
      </c>
      <c r="B356" s="21" t="s">
        <v>203</v>
      </c>
      <c r="C356" s="21" t="s">
        <v>319</v>
      </c>
      <c r="D356" s="21"/>
      <c r="E356" s="4">
        <f>E357</f>
        <v>301.8</v>
      </c>
      <c r="G356" s="39" t="s">
        <v>203</v>
      </c>
      <c r="H356" s="40" t="s">
        <v>319</v>
      </c>
      <c r="I356" s="40"/>
      <c r="J356" s="41">
        <v>301800</v>
      </c>
      <c r="K356" s="16"/>
    </row>
    <row r="357" spans="1:11" ht="30" x14ac:dyDescent="0.2">
      <c r="A357" s="20" t="s">
        <v>342</v>
      </c>
      <c r="B357" s="21" t="s">
        <v>203</v>
      </c>
      <c r="C357" s="21" t="s">
        <v>343</v>
      </c>
      <c r="D357" s="21"/>
      <c r="E357" s="4">
        <f>E358</f>
        <v>301.8</v>
      </c>
      <c r="G357" s="39" t="s">
        <v>203</v>
      </c>
      <c r="H357" s="40" t="s">
        <v>343</v>
      </c>
      <c r="I357" s="40"/>
      <c r="J357" s="41">
        <v>301800</v>
      </c>
      <c r="K357" s="16"/>
    </row>
    <row r="358" spans="1:11" ht="30" x14ac:dyDescent="0.2">
      <c r="A358" s="20" t="s">
        <v>14</v>
      </c>
      <c r="B358" s="21" t="s">
        <v>203</v>
      </c>
      <c r="C358" s="21" t="s">
        <v>343</v>
      </c>
      <c r="D358" s="21" t="s">
        <v>13</v>
      </c>
      <c r="E358" s="4">
        <f>E359</f>
        <v>301.8</v>
      </c>
      <c r="G358" s="39" t="s">
        <v>203</v>
      </c>
      <c r="H358" s="40" t="s">
        <v>343</v>
      </c>
      <c r="I358" s="40" t="s">
        <v>13</v>
      </c>
      <c r="J358" s="41">
        <v>301800</v>
      </c>
      <c r="K358" s="16"/>
    </row>
    <row r="359" spans="1:11" ht="30" x14ac:dyDescent="0.2">
      <c r="A359" s="20" t="s">
        <v>16</v>
      </c>
      <c r="B359" s="21" t="s">
        <v>203</v>
      </c>
      <c r="C359" s="21" t="s">
        <v>343</v>
      </c>
      <c r="D359" s="21" t="s">
        <v>15</v>
      </c>
      <c r="E359" s="4">
        <v>301.8</v>
      </c>
      <c r="G359" s="39" t="s">
        <v>203</v>
      </c>
      <c r="H359" s="40" t="s">
        <v>343</v>
      </c>
      <c r="I359" s="40" t="s">
        <v>15</v>
      </c>
      <c r="J359" s="41">
        <v>301800</v>
      </c>
      <c r="K359" s="16"/>
    </row>
    <row r="360" spans="1:11" ht="14.25" x14ac:dyDescent="0.2">
      <c r="A360" s="14" t="s">
        <v>100</v>
      </c>
      <c r="B360" s="15" t="s">
        <v>99</v>
      </c>
      <c r="C360" s="15"/>
      <c r="D360" s="15"/>
      <c r="E360" s="2">
        <f>E361+E379+E494+E537+E563+E532</f>
        <v>421236.80000000005</v>
      </c>
      <c r="G360" s="39" t="s">
        <v>99</v>
      </c>
      <c r="H360" s="40"/>
      <c r="I360" s="40"/>
      <c r="J360" s="41">
        <v>421236800</v>
      </c>
      <c r="K360" s="16"/>
    </row>
    <row r="361" spans="1:11" ht="15" x14ac:dyDescent="0.2">
      <c r="A361" s="17" t="s">
        <v>102</v>
      </c>
      <c r="B361" s="18" t="s">
        <v>101</v>
      </c>
      <c r="C361" s="18"/>
      <c r="D361" s="18"/>
      <c r="E361" s="3">
        <f>E362+E374</f>
        <v>35743.4</v>
      </c>
      <c r="G361" s="39" t="s">
        <v>101</v>
      </c>
      <c r="H361" s="40"/>
      <c r="I361" s="40"/>
      <c r="J361" s="41">
        <v>35743400</v>
      </c>
      <c r="K361" s="16"/>
    </row>
    <row r="362" spans="1:11" ht="15" x14ac:dyDescent="0.2">
      <c r="A362" s="20" t="s">
        <v>104</v>
      </c>
      <c r="B362" s="21" t="s">
        <v>101</v>
      </c>
      <c r="C362" s="21" t="s">
        <v>103</v>
      </c>
      <c r="D362" s="21"/>
      <c r="E362" s="4">
        <f>E363</f>
        <v>22806.3</v>
      </c>
      <c r="G362" s="39" t="s">
        <v>101</v>
      </c>
      <c r="H362" s="40" t="s">
        <v>103</v>
      </c>
      <c r="I362" s="40"/>
      <c r="J362" s="41">
        <v>22806300</v>
      </c>
      <c r="K362" s="16"/>
    </row>
    <row r="363" spans="1:11" ht="30" x14ac:dyDescent="0.2">
      <c r="A363" s="20" t="s">
        <v>106</v>
      </c>
      <c r="B363" s="21" t="s">
        <v>101</v>
      </c>
      <c r="C363" s="21" t="s">
        <v>105</v>
      </c>
      <c r="D363" s="21"/>
      <c r="E363" s="4">
        <f>E364</f>
        <v>22806.3</v>
      </c>
      <c r="G363" s="39" t="s">
        <v>101</v>
      </c>
      <c r="H363" s="40" t="s">
        <v>105</v>
      </c>
      <c r="I363" s="40"/>
      <c r="J363" s="41">
        <v>22806300</v>
      </c>
      <c r="K363" s="16"/>
    </row>
    <row r="364" spans="1:11" ht="75" x14ac:dyDescent="0.2">
      <c r="A364" s="23" t="s">
        <v>242</v>
      </c>
      <c r="B364" s="21" t="s">
        <v>101</v>
      </c>
      <c r="C364" s="21" t="s">
        <v>107</v>
      </c>
      <c r="D364" s="21"/>
      <c r="E364" s="4">
        <f>E365+E368+E371</f>
        <v>22806.3</v>
      </c>
      <c r="G364" s="39" t="s">
        <v>101</v>
      </c>
      <c r="H364" s="40" t="s">
        <v>107</v>
      </c>
      <c r="I364" s="40"/>
      <c r="J364" s="41">
        <v>22806300</v>
      </c>
      <c r="K364" s="16"/>
    </row>
    <row r="365" spans="1:11" ht="60" x14ac:dyDescent="0.2">
      <c r="A365" s="20" t="s">
        <v>110</v>
      </c>
      <c r="B365" s="21" t="s">
        <v>101</v>
      </c>
      <c r="C365" s="21" t="s">
        <v>109</v>
      </c>
      <c r="D365" s="21"/>
      <c r="E365" s="4">
        <f>E366</f>
        <v>22201.599999999999</v>
      </c>
      <c r="G365" s="39" t="s">
        <v>101</v>
      </c>
      <c r="H365" s="40" t="s">
        <v>109</v>
      </c>
      <c r="I365" s="40"/>
      <c r="J365" s="41">
        <v>22201600</v>
      </c>
      <c r="K365" s="16"/>
    </row>
    <row r="366" spans="1:11" ht="30" x14ac:dyDescent="0.2">
      <c r="A366" s="20" t="s">
        <v>112</v>
      </c>
      <c r="B366" s="21" t="s">
        <v>101</v>
      </c>
      <c r="C366" s="21" t="s">
        <v>109</v>
      </c>
      <c r="D366" s="21" t="s">
        <v>111</v>
      </c>
      <c r="E366" s="4">
        <f>E367</f>
        <v>22201.599999999999</v>
      </c>
      <c r="G366" s="39" t="s">
        <v>101</v>
      </c>
      <c r="H366" s="40" t="s">
        <v>109</v>
      </c>
      <c r="I366" s="40" t="s">
        <v>111</v>
      </c>
      <c r="J366" s="41">
        <v>22201600</v>
      </c>
      <c r="K366" s="16"/>
    </row>
    <row r="367" spans="1:11" ht="15" x14ac:dyDescent="0.2">
      <c r="A367" s="20" t="s">
        <v>114</v>
      </c>
      <c r="B367" s="21" t="s">
        <v>101</v>
      </c>
      <c r="C367" s="21" t="s">
        <v>109</v>
      </c>
      <c r="D367" s="21" t="s">
        <v>113</v>
      </c>
      <c r="E367" s="4">
        <v>22201.599999999999</v>
      </c>
      <c r="G367" s="39" t="s">
        <v>101</v>
      </c>
      <c r="H367" s="40" t="s">
        <v>109</v>
      </c>
      <c r="I367" s="40" t="s">
        <v>113</v>
      </c>
      <c r="J367" s="41">
        <v>22201600</v>
      </c>
      <c r="K367" s="16"/>
    </row>
    <row r="368" spans="1:11" ht="120" x14ac:dyDescent="0.2">
      <c r="A368" s="23" t="s">
        <v>116</v>
      </c>
      <c r="B368" s="21" t="s">
        <v>101</v>
      </c>
      <c r="C368" s="21" t="s">
        <v>115</v>
      </c>
      <c r="D368" s="21"/>
      <c r="E368" s="4">
        <f>E369</f>
        <v>490.5</v>
      </c>
      <c r="G368" s="39" t="s">
        <v>101</v>
      </c>
      <c r="H368" s="40" t="s">
        <v>115</v>
      </c>
      <c r="I368" s="40"/>
      <c r="J368" s="41">
        <v>490500</v>
      </c>
      <c r="K368" s="16"/>
    </row>
    <row r="369" spans="1:11" ht="30" x14ac:dyDescent="0.2">
      <c r="A369" s="20" t="s">
        <v>112</v>
      </c>
      <c r="B369" s="21" t="s">
        <v>101</v>
      </c>
      <c r="C369" s="21" t="s">
        <v>115</v>
      </c>
      <c r="D369" s="21" t="s">
        <v>111</v>
      </c>
      <c r="E369" s="4">
        <f>E370</f>
        <v>490.5</v>
      </c>
      <c r="G369" s="39" t="s">
        <v>101</v>
      </c>
      <c r="H369" s="40" t="s">
        <v>115</v>
      </c>
      <c r="I369" s="40" t="s">
        <v>111</v>
      </c>
      <c r="J369" s="41">
        <v>490500</v>
      </c>
      <c r="K369" s="16"/>
    </row>
    <row r="370" spans="1:11" ht="15" x14ac:dyDescent="0.2">
      <c r="A370" s="20" t="s">
        <v>114</v>
      </c>
      <c r="B370" s="21" t="s">
        <v>101</v>
      </c>
      <c r="C370" s="21" t="s">
        <v>115</v>
      </c>
      <c r="D370" s="21" t="s">
        <v>113</v>
      </c>
      <c r="E370" s="4">
        <v>490.5</v>
      </c>
      <c r="G370" s="39" t="s">
        <v>101</v>
      </c>
      <c r="H370" s="40" t="s">
        <v>115</v>
      </c>
      <c r="I370" s="40" t="s">
        <v>113</v>
      </c>
      <c r="J370" s="41">
        <v>490500</v>
      </c>
      <c r="K370" s="16"/>
    </row>
    <row r="371" spans="1:11" ht="150" x14ac:dyDescent="0.2">
      <c r="A371" s="20" t="s">
        <v>247</v>
      </c>
      <c r="B371" s="21" t="s">
        <v>101</v>
      </c>
      <c r="C371" s="21" t="s">
        <v>248</v>
      </c>
      <c r="D371" s="21"/>
      <c r="E371" s="4">
        <f>E372</f>
        <v>114.2</v>
      </c>
      <c r="G371" s="39" t="s">
        <v>101</v>
      </c>
      <c r="H371" s="40" t="s">
        <v>248</v>
      </c>
      <c r="I371" s="40"/>
      <c r="J371" s="41">
        <v>114200</v>
      </c>
      <c r="K371" s="16"/>
    </row>
    <row r="372" spans="1:11" ht="30" x14ac:dyDescent="0.2">
      <c r="A372" s="20" t="s">
        <v>112</v>
      </c>
      <c r="B372" s="21" t="s">
        <v>101</v>
      </c>
      <c r="C372" s="21" t="s">
        <v>248</v>
      </c>
      <c r="D372" s="21" t="s">
        <v>111</v>
      </c>
      <c r="E372" s="4">
        <f>E373</f>
        <v>114.2</v>
      </c>
      <c r="G372" s="39" t="s">
        <v>101</v>
      </c>
      <c r="H372" s="40" t="s">
        <v>248</v>
      </c>
      <c r="I372" s="40" t="s">
        <v>111</v>
      </c>
      <c r="J372" s="41">
        <v>114200</v>
      </c>
      <c r="K372" s="16"/>
    </row>
    <row r="373" spans="1:11" ht="15" x14ac:dyDescent="0.2">
      <c r="A373" s="20" t="s">
        <v>114</v>
      </c>
      <c r="B373" s="21" t="s">
        <v>101</v>
      </c>
      <c r="C373" s="21" t="s">
        <v>248</v>
      </c>
      <c r="D373" s="21" t="s">
        <v>113</v>
      </c>
      <c r="E373" s="4">
        <v>114.2</v>
      </c>
      <c r="G373" s="39" t="s">
        <v>101</v>
      </c>
      <c r="H373" s="40" t="s">
        <v>248</v>
      </c>
      <c r="I373" s="40" t="s">
        <v>113</v>
      </c>
      <c r="J373" s="41">
        <v>114200</v>
      </c>
      <c r="K373" s="16"/>
    </row>
    <row r="374" spans="1:11" ht="30" x14ac:dyDescent="0.2">
      <c r="A374" s="20" t="s">
        <v>344</v>
      </c>
      <c r="B374" s="21" t="s">
        <v>101</v>
      </c>
      <c r="C374" s="21" t="s">
        <v>345</v>
      </c>
      <c r="D374" s="21"/>
      <c r="E374" s="4">
        <f>E375</f>
        <v>12937.1</v>
      </c>
      <c r="G374" s="39" t="s">
        <v>101</v>
      </c>
      <c r="H374" s="40" t="s">
        <v>345</v>
      </c>
      <c r="I374" s="40"/>
      <c r="J374" s="41">
        <v>12937100</v>
      </c>
      <c r="K374" s="16"/>
    </row>
    <row r="375" spans="1:11" ht="30" x14ac:dyDescent="0.2">
      <c r="A375" s="20" t="s">
        <v>346</v>
      </c>
      <c r="B375" s="21" t="s">
        <v>101</v>
      </c>
      <c r="C375" s="21" t="s">
        <v>347</v>
      </c>
      <c r="D375" s="21"/>
      <c r="E375" s="4">
        <f>E376</f>
        <v>12937.1</v>
      </c>
      <c r="G375" s="39" t="s">
        <v>101</v>
      </c>
      <c r="H375" s="40" t="s">
        <v>347</v>
      </c>
      <c r="I375" s="40"/>
      <c r="J375" s="41">
        <v>12937100</v>
      </c>
      <c r="K375" s="16"/>
    </row>
    <row r="376" spans="1:11" ht="15" x14ac:dyDescent="0.2">
      <c r="A376" s="20" t="s">
        <v>348</v>
      </c>
      <c r="B376" s="21" t="s">
        <v>101</v>
      </c>
      <c r="C376" s="21" t="s">
        <v>349</v>
      </c>
      <c r="D376" s="21"/>
      <c r="E376" s="4">
        <f>E377</f>
        <v>12937.1</v>
      </c>
      <c r="G376" s="39" t="s">
        <v>101</v>
      </c>
      <c r="H376" s="40" t="s">
        <v>349</v>
      </c>
      <c r="I376" s="40"/>
      <c r="J376" s="41">
        <v>12937100</v>
      </c>
      <c r="K376" s="16"/>
    </row>
    <row r="377" spans="1:11" ht="30" x14ac:dyDescent="0.2">
      <c r="A377" s="20" t="s">
        <v>112</v>
      </c>
      <c r="B377" s="21" t="s">
        <v>101</v>
      </c>
      <c r="C377" s="21" t="s">
        <v>349</v>
      </c>
      <c r="D377" s="21" t="s">
        <v>111</v>
      </c>
      <c r="E377" s="4">
        <f>E378</f>
        <v>12937.1</v>
      </c>
      <c r="G377" s="39" t="s">
        <v>101</v>
      </c>
      <c r="H377" s="40" t="s">
        <v>349</v>
      </c>
      <c r="I377" s="40" t="s">
        <v>111</v>
      </c>
      <c r="J377" s="41">
        <v>12937100</v>
      </c>
      <c r="K377" s="16"/>
    </row>
    <row r="378" spans="1:11" ht="15" x14ac:dyDescent="0.2">
      <c r="A378" s="20" t="s">
        <v>114</v>
      </c>
      <c r="B378" s="21" t="s">
        <v>101</v>
      </c>
      <c r="C378" s="21" t="s">
        <v>349</v>
      </c>
      <c r="D378" s="21" t="s">
        <v>113</v>
      </c>
      <c r="E378" s="4">
        <v>12937.1</v>
      </c>
      <c r="G378" s="39" t="s">
        <v>101</v>
      </c>
      <c r="H378" s="40" t="s">
        <v>349</v>
      </c>
      <c r="I378" s="40" t="s">
        <v>113</v>
      </c>
      <c r="J378" s="41">
        <v>12937100</v>
      </c>
      <c r="K378" s="16"/>
    </row>
    <row r="379" spans="1:11" ht="15" x14ac:dyDescent="0.2">
      <c r="A379" s="17" t="s">
        <v>118</v>
      </c>
      <c r="B379" s="18" t="s">
        <v>117</v>
      </c>
      <c r="C379" s="18"/>
      <c r="D379" s="18"/>
      <c r="E379" s="3">
        <f>E380+E452+E469+E485+E434+E458</f>
        <v>343341.80000000005</v>
      </c>
      <c r="G379" s="39" t="s">
        <v>117</v>
      </c>
      <c r="H379" s="40"/>
      <c r="I379" s="40"/>
      <c r="J379" s="41">
        <v>343341800</v>
      </c>
      <c r="K379" s="16"/>
    </row>
    <row r="380" spans="1:11" ht="15" x14ac:dyDescent="0.2">
      <c r="A380" s="20" t="s">
        <v>104</v>
      </c>
      <c r="B380" s="21" t="s">
        <v>117</v>
      </c>
      <c r="C380" s="21" t="s">
        <v>103</v>
      </c>
      <c r="D380" s="21"/>
      <c r="E380" s="4">
        <f>E381+E439</f>
        <v>261200.1</v>
      </c>
      <c r="G380" s="39" t="s">
        <v>117</v>
      </c>
      <c r="H380" s="40" t="s">
        <v>103</v>
      </c>
      <c r="I380" s="40"/>
      <c r="J380" s="41">
        <v>301105000</v>
      </c>
      <c r="K380" s="16"/>
    </row>
    <row r="381" spans="1:11" ht="30" x14ac:dyDescent="0.2">
      <c r="A381" s="20" t="s">
        <v>106</v>
      </c>
      <c r="B381" s="21" t="s">
        <v>117</v>
      </c>
      <c r="C381" s="21" t="s">
        <v>105</v>
      </c>
      <c r="D381" s="21"/>
      <c r="E381" s="4">
        <f>E382+E416+E423</f>
        <v>256412.1</v>
      </c>
      <c r="G381" s="39" t="s">
        <v>117</v>
      </c>
      <c r="H381" s="40" t="s">
        <v>105</v>
      </c>
      <c r="I381" s="40"/>
      <c r="J381" s="41">
        <v>256412100</v>
      </c>
      <c r="K381" s="16"/>
    </row>
    <row r="382" spans="1:11" ht="105" x14ac:dyDescent="0.2">
      <c r="A382" s="23" t="s">
        <v>108</v>
      </c>
      <c r="B382" s="21" t="s">
        <v>117</v>
      </c>
      <c r="C382" s="21" t="s">
        <v>107</v>
      </c>
      <c r="D382" s="21"/>
      <c r="E382" s="4">
        <f>E401+E383+E391+E395+E408+E412</f>
        <v>233059.20000000001</v>
      </c>
      <c r="G382" s="39" t="s">
        <v>117</v>
      </c>
      <c r="H382" s="40" t="s">
        <v>107</v>
      </c>
      <c r="I382" s="40"/>
      <c r="J382" s="41">
        <v>233059200</v>
      </c>
      <c r="K382" s="16"/>
    </row>
    <row r="383" spans="1:11" ht="90" x14ac:dyDescent="0.2">
      <c r="A383" s="23" t="s">
        <v>243</v>
      </c>
      <c r="B383" s="21" t="s">
        <v>117</v>
      </c>
      <c r="C383" s="21" t="s">
        <v>244</v>
      </c>
      <c r="D383" s="21"/>
      <c r="E383" s="4">
        <f>E384+E386+E388</f>
        <v>217547</v>
      </c>
      <c r="G383" s="39" t="s">
        <v>117</v>
      </c>
      <c r="H383" s="40" t="s">
        <v>244</v>
      </c>
      <c r="I383" s="40"/>
      <c r="J383" s="41">
        <v>217547000</v>
      </c>
      <c r="K383" s="16"/>
    </row>
    <row r="384" spans="1:11" ht="60" x14ac:dyDescent="0.2">
      <c r="A384" s="23" t="s">
        <v>8</v>
      </c>
      <c r="B384" s="21" t="s">
        <v>117</v>
      </c>
      <c r="C384" s="21" t="s">
        <v>244</v>
      </c>
      <c r="D384" s="21" t="s">
        <v>7</v>
      </c>
      <c r="E384" s="4">
        <f>E385</f>
        <v>22346</v>
      </c>
      <c r="G384" s="39" t="s">
        <v>117</v>
      </c>
      <c r="H384" s="40" t="s">
        <v>244</v>
      </c>
      <c r="I384" s="40" t="s">
        <v>7</v>
      </c>
      <c r="J384" s="41">
        <v>22346000</v>
      </c>
      <c r="K384" s="16"/>
    </row>
    <row r="385" spans="1:11" ht="15" x14ac:dyDescent="0.2">
      <c r="A385" s="23" t="s">
        <v>59</v>
      </c>
      <c r="B385" s="21" t="s">
        <v>117</v>
      </c>
      <c r="C385" s="21" t="s">
        <v>244</v>
      </c>
      <c r="D385" s="21" t="s">
        <v>58</v>
      </c>
      <c r="E385" s="4">
        <v>22346</v>
      </c>
      <c r="G385" s="39" t="s">
        <v>117</v>
      </c>
      <c r="H385" s="40" t="s">
        <v>244</v>
      </c>
      <c r="I385" s="40" t="s">
        <v>58</v>
      </c>
      <c r="J385" s="41">
        <v>22346000</v>
      </c>
      <c r="K385" s="16"/>
    </row>
    <row r="386" spans="1:11" ht="30" x14ac:dyDescent="0.2">
      <c r="A386" s="23" t="s">
        <v>14</v>
      </c>
      <c r="B386" s="21" t="s">
        <v>117</v>
      </c>
      <c r="C386" s="21" t="s">
        <v>244</v>
      </c>
      <c r="D386" s="21" t="s">
        <v>13</v>
      </c>
      <c r="E386" s="4">
        <f>E387</f>
        <v>396.6</v>
      </c>
      <c r="G386" s="39" t="s">
        <v>117</v>
      </c>
      <c r="H386" s="40" t="s">
        <v>244</v>
      </c>
      <c r="I386" s="40" t="s">
        <v>13</v>
      </c>
      <c r="J386" s="41">
        <v>396600</v>
      </c>
      <c r="K386" s="16"/>
    </row>
    <row r="387" spans="1:11" ht="30" x14ac:dyDescent="0.2">
      <c r="A387" s="23" t="s">
        <v>16</v>
      </c>
      <c r="B387" s="21" t="s">
        <v>117</v>
      </c>
      <c r="C387" s="21" t="s">
        <v>244</v>
      </c>
      <c r="D387" s="21" t="s">
        <v>15</v>
      </c>
      <c r="E387" s="4">
        <v>396.6</v>
      </c>
      <c r="G387" s="39" t="s">
        <v>117</v>
      </c>
      <c r="H387" s="40" t="s">
        <v>244</v>
      </c>
      <c r="I387" s="40" t="s">
        <v>15</v>
      </c>
      <c r="J387" s="41">
        <v>396600</v>
      </c>
      <c r="K387" s="16"/>
    </row>
    <row r="388" spans="1:11" ht="30" x14ac:dyDescent="0.2">
      <c r="A388" s="23" t="s">
        <v>112</v>
      </c>
      <c r="B388" s="21" t="s">
        <v>117</v>
      </c>
      <c r="C388" s="21" t="s">
        <v>244</v>
      </c>
      <c r="D388" s="21" t="s">
        <v>111</v>
      </c>
      <c r="E388" s="4">
        <f>E389+E390</f>
        <v>194804.4</v>
      </c>
      <c r="G388" s="39" t="s">
        <v>117</v>
      </c>
      <c r="H388" s="40" t="s">
        <v>244</v>
      </c>
      <c r="I388" s="40" t="s">
        <v>111</v>
      </c>
      <c r="J388" s="41">
        <v>194804400</v>
      </c>
      <c r="K388" s="16"/>
    </row>
    <row r="389" spans="1:11" ht="15" x14ac:dyDescent="0.2">
      <c r="A389" s="23" t="s">
        <v>114</v>
      </c>
      <c r="B389" s="21" t="s">
        <v>117</v>
      </c>
      <c r="C389" s="21" t="s">
        <v>244</v>
      </c>
      <c r="D389" s="21" t="s">
        <v>113</v>
      </c>
      <c r="E389" s="4">
        <v>105079.4</v>
      </c>
      <c r="G389" s="39" t="s">
        <v>117</v>
      </c>
      <c r="H389" s="40" t="s">
        <v>244</v>
      </c>
      <c r="I389" s="40" t="s">
        <v>113</v>
      </c>
      <c r="J389" s="41">
        <v>105079400</v>
      </c>
      <c r="K389" s="16"/>
    </row>
    <row r="390" spans="1:11" ht="15" x14ac:dyDescent="0.2">
      <c r="A390" s="23" t="s">
        <v>122</v>
      </c>
      <c r="B390" s="21" t="s">
        <v>117</v>
      </c>
      <c r="C390" s="21" t="s">
        <v>244</v>
      </c>
      <c r="D390" s="21" t="s">
        <v>121</v>
      </c>
      <c r="E390" s="4">
        <v>89725</v>
      </c>
      <c r="G390" s="39" t="s">
        <v>117</v>
      </c>
      <c r="H390" s="40" t="s">
        <v>244</v>
      </c>
      <c r="I390" s="40" t="s">
        <v>121</v>
      </c>
      <c r="J390" s="41">
        <v>89725000</v>
      </c>
      <c r="K390" s="16"/>
    </row>
    <row r="391" spans="1:11" ht="45" x14ac:dyDescent="0.2">
      <c r="A391" s="23" t="s">
        <v>245</v>
      </c>
      <c r="B391" s="21" t="s">
        <v>117</v>
      </c>
      <c r="C391" s="21" t="s">
        <v>246</v>
      </c>
      <c r="D391" s="21"/>
      <c r="E391" s="4">
        <f>E392</f>
        <v>2021.8</v>
      </c>
      <c r="G391" s="39" t="s">
        <v>117</v>
      </c>
      <c r="H391" s="40" t="s">
        <v>246</v>
      </c>
      <c r="I391" s="40"/>
      <c r="J391" s="41">
        <v>2021800</v>
      </c>
      <c r="K391" s="16"/>
    </row>
    <row r="392" spans="1:11" ht="30" x14ac:dyDescent="0.2">
      <c r="A392" s="23" t="s">
        <v>112</v>
      </c>
      <c r="B392" s="21" t="s">
        <v>117</v>
      </c>
      <c r="C392" s="21" t="s">
        <v>246</v>
      </c>
      <c r="D392" s="21" t="s">
        <v>111</v>
      </c>
      <c r="E392" s="4">
        <f>E393+E394</f>
        <v>2021.8</v>
      </c>
      <c r="G392" s="39" t="s">
        <v>117</v>
      </c>
      <c r="H392" s="40" t="s">
        <v>246</v>
      </c>
      <c r="I392" s="40" t="s">
        <v>111</v>
      </c>
      <c r="J392" s="41">
        <v>2021800</v>
      </c>
      <c r="K392" s="16"/>
    </row>
    <row r="393" spans="1:11" ht="15" x14ac:dyDescent="0.2">
      <c r="A393" s="23" t="s">
        <v>114</v>
      </c>
      <c r="B393" s="21" t="s">
        <v>117</v>
      </c>
      <c r="C393" s="21" t="s">
        <v>246</v>
      </c>
      <c r="D393" s="21" t="s">
        <v>113</v>
      </c>
      <c r="E393" s="4">
        <v>966.7</v>
      </c>
      <c r="G393" s="39" t="s">
        <v>117</v>
      </c>
      <c r="H393" s="40" t="s">
        <v>246</v>
      </c>
      <c r="I393" s="40" t="s">
        <v>113</v>
      </c>
      <c r="J393" s="41">
        <v>966700</v>
      </c>
      <c r="K393" s="16"/>
    </row>
    <row r="394" spans="1:11" ht="15" x14ac:dyDescent="0.2">
      <c r="A394" s="23" t="s">
        <v>122</v>
      </c>
      <c r="B394" s="21" t="s">
        <v>117</v>
      </c>
      <c r="C394" s="21" t="s">
        <v>246</v>
      </c>
      <c r="D394" s="21" t="s">
        <v>121</v>
      </c>
      <c r="E394" s="4">
        <v>1055.0999999999999</v>
      </c>
      <c r="G394" s="39" t="s">
        <v>117</v>
      </c>
      <c r="H394" s="40" t="s">
        <v>246</v>
      </c>
      <c r="I394" s="40" t="s">
        <v>121</v>
      </c>
      <c r="J394" s="41">
        <v>1055100</v>
      </c>
      <c r="K394" s="16"/>
    </row>
    <row r="395" spans="1:11" ht="150" x14ac:dyDescent="0.2">
      <c r="A395" s="23" t="s">
        <v>247</v>
      </c>
      <c r="B395" s="21" t="s">
        <v>117</v>
      </c>
      <c r="C395" s="21" t="s">
        <v>248</v>
      </c>
      <c r="D395" s="21"/>
      <c r="E395" s="4">
        <f>E396+E398</f>
        <v>7503.2000000000007</v>
      </c>
      <c r="G395" s="39" t="s">
        <v>117</v>
      </c>
      <c r="H395" s="40" t="s">
        <v>248</v>
      </c>
      <c r="I395" s="40"/>
      <c r="J395" s="41">
        <v>7503200</v>
      </c>
      <c r="K395" s="16"/>
    </row>
    <row r="396" spans="1:11" ht="30" x14ac:dyDescent="0.2">
      <c r="A396" s="23" t="s">
        <v>14</v>
      </c>
      <c r="B396" s="21" t="s">
        <v>117</v>
      </c>
      <c r="C396" s="21" t="s">
        <v>248</v>
      </c>
      <c r="D396" s="21" t="s">
        <v>13</v>
      </c>
      <c r="E396" s="4">
        <f>E397</f>
        <v>3054.6</v>
      </c>
      <c r="G396" s="39" t="s">
        <v>117</v>
      </c>
      <c r="H396" s="40" t="s">
        <v>248</v>
      </c>
      <c r="I396" s="40" t="s">
        <v>13</v>
      </c>
      <c r="J396" s="41">
        <v>3054600</v>
      </c>
      <c r="K396" s="16"/>
    </row>
    <row r="397" spans="1:11" ht="30" x14ac:dyDescent="0.2">
      <c r="A397" s="23" t="s">
        <v>16</v>
      </c>
      <c r="B397" s="21" t="s">
        <v>117</v>
      </c>
      <c r="C397" s="21" t="s">
        <v>248</v>
      </c>
      <c r="D397" s="21" t="s">
        <v>15</v>
      </c>
      <c r="E397" s="4">
        <v>3054.6</v>
      </c>
      <c r="G397" s="39" t="s">
        <v>117</v>
      </c>
      <c r="H397" s="40" t="s">
        <v>248</v>
      </c>
      <c r="I397" s="40" t="s">
        <v>15</v>
      </c>
      <c r="J397" s="41">
        <v>3054600</v>
      </c>
      <c r="K397" s="16"/>
    </row>
    <row r="398" spans="1:11" ht="30" x14ac:dyDescent="0.2">
      <c r="A398" s="23" t="s">
        <v>112</v>
      </c>
      <c r="B398" s="21" t="s">
        <v>117</v>
      </c>
      <c r="C398" s="21" t="s">
        <v>248</v>
      </c>
      <c r="D398" s="21" t="s">
        <v>111</v>
      </c>
      <c r="E398" s="4">
        <f>E399+E400</f>
        <v>4448.6000000000004</v>
      </c>
      <c r="G398" s="39" t="s">
        <v>117</v>
      </c>
      <c r="H398" s="40" t="s">
        <v>248</v>
      </c>
      <c r="I398" s="40" t="s">
        <v>111</v>
      </c>
      <c r="J398" s="41">
        <v>4448600</v>
      </c>
      <c r="K398" s="16"/>
    </row>
    <row r="399" spans="1:11" ht="15" x14ac:dyDescent="0.2">
      <c r="A399" s="23" t="s">
        <v>114</v>
      </c>
      <c r="B399" s="21" t="s">
        <v>117</v>
      </c>
      <c r="C399" s="21" t="s">
        <v>248</v>
      </c>
      <c r="D399" s="21" t="s">
        <v>113</v>
      </c>
      <c r="E399" s="4">
        <v>1935.6</v>
      </c>
      <c r="G399" s="39" t="s">
        <v>117</v>
      </c>
      <c r="H399" s="40" t="s">
        <v>248</v>
      </c>
      <c r="I399" s="40" t="s">
        <v>113</v>
      </c>
      <c r="J399" s="41">
        <v>1935600</v>
      </c>
      <c r="K399" s="16"/>
    </row>
    <row r="400" spans="1:11" ht="15" x14ac:dyDescent="0.2">
      <c r="A400" s="23" t="s">
        <v>122</v>
      </c>
      <c r="B400" s="21" t="s">
        <v>117</v>
      </c>
      <c r="C400" s="21" t="s">
        <v>248</v>
      </c>
      <c r="D400" s="21" t="s">
        <v>121</v>
      </c>
      <c r="E400" s="4">
        <v>2513</v>
      </c>
      <c r="G400" s="39" t="s">
        <v>117</v>
      </c>
      <c r="H400" s="40" t="s">
        <v>248</v>
      </c>
      <c r="I400" s="40" t="s">
        <v>121</v>
      </c>
      <c r="J400" s="41">
        <v>2513000</v>
      </c>
      <c r="K400" s="16"/>
    </row>
    <row r="401" spans="1:11" ht="150" x14ac:dyDescent="0.2">
      <c r="A401" s="20" t="s">
        <v>123</v>
      </c>
      <c r="B401" s="21" t="s">
        <v>117</v>
      </c>
      <c r="C401" s="21" t="s">
        <v>209</v>
      </c>
      <c r="D401" s="21"/>
      <c r="E401" s="4">
        <f>E402+E404+E406</f>
        <v>5252.5</v>
      </c>
      <c r="G401" s="39" t="s">
        <v>117</v>
      </c>
      <c r="H401" s="40" t="s">
        <v>209</v>
      </c>
      <c r="I401" s="40"/>
      <c r="J401" s="41">
        <v>5252500</v>
      </c>
      <c r="K401" s="16"/>
    </row>
    <row r="402" spans="1:11" ht="60" x14ac:dyDescent="0.2">
      <c r="A402" s="23" t="s">
        <v>8</v>
      </c>
      <c r="B402" s="21" t="s">
        <v>117</v>
      </c>
      <c r="C402" s="21" t="s">
        <v>209</v>
      </c>
      <c r="D402" s="21" t="s">
        <v>7</v>
      </c>
      <c r="E402" s="4">
        <f>E403</f>
        <v>1342</v>
      </c>
      <c r="G402" s="39" t="s">
        <v>117</v>
      </c>
      <c r="H402" s="40" t="s">
        <v>209</v>
      </c>
      <c r="I402" s="40" t="s">
        <v>7</v>
      </c>
      <c r="J402" s="41">
        <v>1342000</v>
      </c>
      <c r="K402" s="16"/>
    </row>
    <row r="403" spans="1:11" ht="15" x14ac:dyDescent="0.2">
      <c r="A403" s="20" t="s">
        <v>59</v>
      </c>
      <c r="B403" s="21" t="s">
        <v>117</v>
      </c>
      <c r="C403" s="21" t="s">
        <v>209</v>
      </c>
      <c r="D403" s="21" t="s">
        <v>58</v>
      </c>
      <c r="E403" s="4">
        <v>1342</v>
      </c>
      <c r="G403" s="39" t="s">
        <v>117</v>
      </c>
      <c r="H403" s="40" t="s">
        <v>209</v>
      </c>
      <c r="I403" s="40" t="s">
        <v>58</v>
      </c>
      <c r="J403" s="41">
        <v>1342000</v>
      </c>
      <c r="K403" s="16"/>
    </row>
    <row r="404" spans="1:11" ht="30" x14ac:dyDescent="0.2">
      <c r="A404" s="20" t="s">
        <v>14</v>
      </c>
      <c r="B404" s="21" t="s">
        <v>117</v>
      </c>
      <c r="C404" s="21" t="s">
        <v>209</v>
      </c>
      <c r="D404" s="21" t="s">
        <v>13</v>
      </c>
      <c r="E404" s="4">
        <f>E405</f>
        <v>3555.5</v>
      </c>
      <c r="G404" s="39" t="s">
        <v>117</v>
      </c>
      <c r="H404" s="40" t="s">
        <v>209</v>
      </c>
      <c r="I404" s="40" t="s">
        <v>13</v>
      </c>
      <c r="J404" s="41">
        <v>3555500</v>
      </c>
      <c r="K404" s="16"/>
    </row>
    <row r="405" spans="1:11" ht="30" x14ac:dyDescent="0.2">
      <c r="A405" s="20" t="s">
        <v>16</v>
      </c>
      <c r="B405" s="21" t="s">
        <v>117</v>
      </c>
      <c r="C405" s="21" t="s">
        <v>209</v>
      </c>
      <c r="D405" s="21" t="s">
        <v>15</v>
      </c>
      <c r="E405" s="4">
        <v>3555.5</v>
      </c>
      <c r="G405" s="39" t="s">
        <v>117</v>
      </c>
      <c r="H405" s="40" t="s">
        <v>209</v>
      </c>
      <c r="I405" s="40" t="s">
        <v>15</v>
      </c>
      <c r="J405" s="41">
        <v>3555500</v>
      </c>
      <c r="K405" s="16"/>
    </row>
    <row r="406" spans="1:11" ht="15" x14ac:dyDescent="0.2">
      <c r="A406" s="20" t="s">
        <v>21</v>
      </c>
      <c r="B406" s="21" t="s">
        <v>117</v>
      </c>
      <c r="C406" s="21" t="s">
        <v>209</v>
      </c>
      <c r="D406" s="21" t="s">
        <v>20</v>
      </c>
      <c r="E406" s="4">
        <f>E407</f>
        <v>355</v>
      </c>
      <c r="G406" s="39" t="s">
        <v>117</v>
      </c>
      <c r="H406" s="40" t="s">
        <v>209</v>
      </c>
      <c r="I406" s="40" t="s">
        <v>20</v>
      </c>
      <c r="J406" s="41">
        <v>355000</v>
      </c>
      <c r="K406" s="16"/>
    </row>
    <row r="407" spans="1:11" ht="15" x14ac:dyDescent="0.2">
      <c r="A407" s="20" t="s">
        <v>23</v>
      </c>
      <c r="B407" s="21" t="s">
        <v>117</v>
      </c>
      <c r="C407" s="21" t="s">
        <v>209</v>
      </c>
      <c r="D407" s="21" t="s">
        <v>22</v>
      </c>
      <c r="E407" s="4">
        <v>355</v>
      </c>
      <c r="G407" s="39" t="s">
        <v>117</v>
      </c>
      <c r="H407" s="40" t="s">
        <v>209</v>
      </c>
      <c r="I407" s="40" t="s">
        <v>22</v>
      </c>
      <c r="J407" s="41">
        <v>355000</v>
      </c>
      <c r="K407" s="16"/>
    </row>
    <row r="408" spans="1:11" ht="30" x14ac:dyDescent="0.2">
      <c r="A408" s="20" t="s">
        <v>124</v>
      </c>
      <c r="B408" s="21" t="s">
        <v>117</v>
      </c>
      <c r="C408" s="21" t="s">
        <v>249</v>
      </c>
      <c r="D408" s="21"/>
      <c r="E408" s="4">
        <f>E409</f>
        <v>516</v>
      </c>
      <c r="G408" s="39" t="s">
        <v>117</v>
      </c>
      <c r="H408" s="40" t="s">
        <v>249</v>
      </c>
      <c r="I408" s="40"/>
      <c r="J408" s="41">
        <v>516000</v>
      </c>
      <c r="K408" s="16"/>
    </row>
    <row r="409" spans="1:11" ht="30" x14ac:dyDescent="0.2">
      <c r="A409" s="20" t="s">
        <v>112</v>
      </c>
      <c r="B409" s="21" t="s">
        <v>117</v>
      </c>
      <c r="C409" s="21" t="s">
        <v>249</v>
      </c>
      <c r="D409" s="21" t="s">
        <v>111</v>
      </c>
      <c r="E409" s="4">
        <f>E410+E411</f>
        <v>516</v>
      </c>
      <c r="G409" s="39" t="s">
        <v>117</v>
      </c>
      <c r="H409" s="40" t="s">
        <v>249</v>
      </c>
      <c r="I409" s="40" t="s">
        <v>111</v>
      </c>
      <c r="J409" s="41">
        <v>516000</v>
      </c>
      <c r="K409" s="16"/>
    </row>
    <row r="410" spans="1:11" ht="15" x14ac:dyDescent="0.2">
      <c r="A410" s="20" t="s">
        <v>114</v>
      </c>
      <c r="B410" s="21" t="s">
        <v>117</v>
      </c>
      <c r="C410" s="21" t="s">
        <v>249</v>
      </c>
      <c r="D410" s="21" t="s">
        <v>113</v>
      </c>
      <c r="E410" s="4">
        <v>281.5</v>
      </c>
      <c r="G410" s="39" t="s">
        <v>117</v>
      </c>
      <c r="H410" s="40" t="s">
        <v>249</v>
      </c>
      <c r="I410" s="40" t="s">
        <v>113</v>
      </c>
      <c r="J410" s="41">
        <v>281500</v>
      </c>
      <c r="K410" s="16"/>
    </row>
    <row r="411" spans="1:11" ht="15" x14ac:dyDescent="0.2">
      <c r="A411" s="20" t="s">
        <v>122</v>
      </c>
      <c r="B411" s="21" t="s">
        <v>117</v>
      </c>
      <c r="C411" s="21" t="s">
        <v>249</v>
      </c>
      <c r="D411" s="21" t="s">
        <v>121</v>
      </c>
      <c r="E411" s="4">
        <v>234.5</v>
      </c>
      <c r="G411" s="39" t="s">
        <v>117</v>
      </c>
      <c r="H411" s="40" t="s">
        <v>249</v>
      </c>
      <c r="I411" s="40" t="s">
        <v>121</v>
      </c>
      <c r="J411" s="41">
        <v>234500</v>
      </c>
      <c r="K411" s="16"/>
    </row>
    <row r="412" spans="1:11" ht="45" x14ac:dyDescent="0.2">
      <c r="A412" s="23" t="s">
        <v>125</v>
      </c>
      <c r="B412" s="21" t="s">
        <v>117</v>
      </c>
      <c r="C412" s="21" t="s">
        <v>250</v>
      </c>
      <c r="D412" s="21"/>
      <c r="E412" s="4">
        <f>E413</f>
        <v>218.7</v>
      </c>
      <c r="G412" s="39" t="s">
        <v>117</v>
      </c>
      <c r="H412" s="40" t="s">
        <v>250</v>
      </c>
      <c r="I412" s="40"/>
      <c r="J412" s="41">
        <v>218700</v>
      </c>
      <c r="K412" s="16"/>
    </row>
    <row r="413" spans="1:11" ht="30" x14ac:dyDescent="0.2">
      <c r="A413" s="20" t="s">
        <v>112</v>
      </c>
      <c r="B413" s="21" t="s">
        <v>117</v>
      </c>
      <c r="C413" s="21" t="s">
        <v>250</v>
      </c>
      <c r="D413" s="21" t="s">
        <v>111</v>
      </c>
      <c r="E413" s="4">
        <f>E414+E415</f>
        <v>218.7</v>
      </c>
      <c r="G413" s="39" t="s">
        <v>117</v>
      </c>
      <c r="H413" s="40" t="s">
        <v>250</v>
      </c>
      <c r="I413" s="40" t="s">
        <v>111</v>
      </c>
      <c r="J413" s="41">
        <v>218700</v>
      </c>
      <c r="K413" s="16"/>
    </row>
    <row r="414" spans="1:11" ht="15" x14ac:dyDescent="0.2">
      <c r="A414" s="20" t="s">
        <v>114</v>
      </c>
      <c r="B414" s="21" t="s">
        <v>117</v>
      </c>
      <c r="C414" s="21" t="s">
        <v>250</v>
      </c>
      <c r="D414" s="21" t="s">
        <v>113</v>
      </c>
      <c r="E414" s="4">
        <v>156.19999999999999</v>
      </c>
      <c r="G414" s="39" t="s">
        <v>117</v>
      </c>
      <c r="H414" s="40" t="s">
        <v>250</v>
      </c>
      <c r="I414" s="40" t="s">
        <v>113</v>
      </c>
      <c r="J414" s="41">
        <v>156200</v>
      </c>
      <c r="K414" s="16"/>
    </row>
    <row r="415" spans="1:11" ht="15" x14ac:dyDescent="0.2">
      <c r="A415" s="20" t="s">
        <v>122</v>
      </c>
      <c r="B415" s="21" t="s">
        <v>117</v>
      </c>
      <c r="C415" s="21" t="s">
        <v>250</v>
      </c>
      <c r="D415" s="21" t="s">
        <v>121</v>
      </c>
      <c r="E415" s="4">
        <v>62.5</v>
      </c>
      <c r="G415" s="39" t="s">
        <v>117</v>
      </c>
      <c r="H415" s="40" t="s">
        <v>250</v>
      </c>
      <c r="I415" s="40" t="s">
        <v>121</v>
      </c>
      <c r="J415" s="41">
        <v>62500</v>
      </c>
      <c r="K415" s="16"/>
    </row>
    <row r="416" spans="1:11" ht="60" x14ac:dyDescent="0.2">
      <c r="A416" s="47" t="s">
        <v>593</v>
      </c>
      <c r="B416" s="21" t="s">
        <v>117</v>
      </c>
      <c r="C416" s="21" t="s">
        <v>572</v>
      </c>
      <c r="D416" s="21"/>
      <c r="E416" s="4">
        <f>E417</f>
        <v>17498.900000000001</v>
      </c>
      <c r="G416" s="39" t="s">
        <v>117</v>
      </c>
      <c r="H416" s="40" t="s">
        <v>572</v>
      </c>
      <c r="I416" s="40"/>
      <c r="J416" s="41">
        <v>17498900</v>
      </c>
      <c r="K416" s="16"/>
    </row>
    <row r="417" spans="1:11" ht="45" x14ac:dyDescent="0.2">
      <c r="A417" s="47" t="s">
        <v>594</v>
      </c>
      <c r="B417" s="21" t="s">
        <v>117</v>
      </c>
      <c r="C417" s="21" t="s">
        <v>573</v>
      </c>
      <c r="D417" s="21"/>
      <c r="E417" s="4">
        <f>E418+E420</f>
        <v>17498.900000000001</v>
      </c>
      <c r="G417" s="39" t="s">
        <v>117</v>
      </c>
      <c r="H417" s="40" t="s">
        <v>573</v>
      </c>
      <c r="I417" s="40"/>
      <c r="J417" s="41">
        <v>17498900</v>
      </c>
      <c r="K417" s="16"/>
    </row>
    <row r="418" spans="1:11" ht="60" x14ac:dyDescent="0.2">
      <c r="A418" s="47" t="s">
        <v>8</v>
      </c>
      <c r="B418" s="21" t="s">
        <v>117</v>
      </c>
      <c r="C418" s="21" t="s">
        <v>573</v>
      </c>
      <c r="D418" s="21" t="s">
        <v>7</v>
      </c>
      <c r="E418" s="4">
        <f>E419</f>
        <v>1093.7</v>
      </c>
      <c r="G418" s="39" t="s">
        <v>117</v>
      </c>
      <c r="H418" s="40" t="s">
        <v>573</v>
      </c>
      <c r="I418" s="40" t="s">
        <v>7</v>
      </c>
      <c r="J418" s="41">
        <v>1093700</v>
      </c>
      <c r="K418" s="16"/>
    </row>
    <row r="419" spans="1:11" ht="15" x14ac:dyDescent="0.2">
      <c r="A419" s="47" t="s">
        <v>59</v>
      </c>
      <c r="B419" s="21" t="s">
        <v>117</v>
      </c>
      <c r="C419" s="21" t="s">
        <v>573</v>
      </c>
      <c r="D419" s="21" t="s">
        <v>58</v>
      </c>
      <c r="E419" s="4">
        <v>1093.7</v>
      </c>
      <c r="G419" s="39" t="s">
        <v>117</v>
      </c>
      <c r="H419" s="40" t="s">
        <v>573</v>
      </c>
      <c r="I419" s="40" t="s">
        <v>58</v>
      </c>
      <c r="J419" s="41">
        <v>1093700</v>
      </c>
      <c r="K419" s="16"/>
    </row>
    <row r="420" spans="1:11" ht="30" x14ac:dyDescent="0.2">
      <c r="A420" s="47" t="s">
        <v>112</v>
      </c>
      <c r="B420" s="21" t="s">
        <v>117</v>
      </c>
      <c r="C420" s="21" t="s">
        <v>573</v>
      </c>
      <c r="D420" s="21" t="s">
        <v>111</v>
      </c>
      <c r="E420" s="4">
        <f>E421+E422</f>
        <v>16405.2</v>
      </c>
      <c r="G420" s="39" t="s">
        <v>117</v>
      </c>
      <c r="H420" s="40" t="s">
        <v>573</v>
      </c>
      <c r="I420" s="40" t="s">
        <v>111</v>
      </c>
      <c r="J420" s="41">
        <v>16405200</v>
      </c>
      <c r="K420" s="16"/>
    </row>
    <row r="421" spans="1:11" ht="15" x14ac:dyDescent="0.2">
      <c r="A421" s="47" t="s">
        <v>114</v>
      </c>
      <c r="B421" s="21" t="s">
        <v>117</v>
      </c>
      <c r="C421" s="21" t="s">
        <v>573</v>
      </c>
      <c r="D421" s="21" t="s">
        <v>113</v>
      </c>
      <c r="E421" s="4">
        <v>10780.7</v>
      </c>
      <c r="G421" s="39" t="s">
        <v>117</v>
      </c>
      <c r="H421" s="40" t="s">
        <v>573</v>
      </c>
      <c r="I421" s="40" t="s">
        <v>113</v>
      </c>
      <c r="J421" s="41">
        <v>10780700</v>
      </c>
      <c r="K421" s="16"/>
    </row>
    <row r="422" spans="1:11" ht="15" x14ac:dyDescent="0.2">
      <c r="A422" s="47" t="s">
        <v>122</v>
      </c>
      <c r="B422" s="21" t="s">
        <v>117</v>
      </c>
      <c r="C422" s="21" t="s">
        <v>573</v>
      </c>
      <c r="D422" s="21" t="s">
        <v>121</v>
      </c>
      <c r="E422" s="4">
        <v>5624.5</v>
      </c>
      <c r="G422" s="39" t="s">
        <v>117</v>
      </c>
      <c r="H422" s="40" t="s">
        <v>573</v>
      </c>
      <c r="I422" s="40" t="s">
        <v>121</v>
      </c>
      <c r="J422" s="41">
        <v>5624500</v>
      </c>
      <c r="K422" s="16"/>
    </row>
    <row r="423" spans="1:11" ht="45" x14ac:dyDescent="0.2">
      <c r="A423" s="48" t="s">
        <v>595</v>
      </c>
      <c r="B423" s="21" t="s">
        <v>117</v>
      </c>
      <c r="C423" s="21" t="s">
        <v>574</v>
      </c>
      <c r="D423" s="21"/>
      <c r="E423" s="4">
        <f>E424+E428</f>
        <v>5854</v>
      </c>
      <c r="G423" s="39" t="s">
        <v>117</v>
      </c>
      <c r="H423" s="40" t="s">
        <v>574</v>
      </c>
      <c r="I423" s="40"/>
      <c r="J423" s="41">
        <v>5854000</v>
      </c>
      <c r="K423" s="16"/>
    </row>
    <row r="424" spans="1:11" ht="45" x14ac:dyDescent="0.2">
      <c r="A424" s="47" t="s">
        <v>596</v>
      </c>
      <c r="B424" s="21" t="s">
        <v>117</v>
      </c>
      <c r="C424" s="21" t="s">
        <v>575</v>
      </c>
      <c r="D424" s="21"/>
      <c r="E424" s="4">
        <f>E425</f>
        <v>5157</v>
      </c>
      <c r="G424" s="39" t="s">
        <v>117</v>
      </c>
      <c r="H424" s="40" t="s">
        <v>575</v>
      </c>
      <c r="I424" s="40"/>
      <c r="J424" s="41">
        <v>5157000</v>
      </c>
      <c r="K424" s="16"/>
    </row>
    <row r="425" spans="1:11" ht="30" x14ac:dyDescent="0.2">
      <c r="A425" s="47" t="s">
        <v>112</v>
      </c>
      <c r="B425" s="21" t="s">
        <v>117</v>
      </c>
      <c r="C425" s="21" t="s">
        <v>576</v>
      </c>
      <c r="D425" s="21" t="s">
        <v>111</v>
      </c>
      <c r="E425" s="4">
        <f>E426+E427</f>
        <v>5157</v>
      </c>
      <c r="G425" s="39" t="s">
        <v>117</v>
      </c>
      <c r="H425" s="40" t="s">
        <v>576</v>
      </c>
      <c r="I425" s="40" t="s">
        <v>111</v>
      </c>
      <c r="J425" s="41">
        <v>5157000</v>
      </c>
      <c r="K425" s="16"/>
    </row>
    <row r="426" spans="1:11" ht="15" x14ac:dyDescent="0.2">
      <c r="A426" s="47" t="s">
        <v>114</v>
      </c>
      <c r="B426" s="21" t="s">
        <v>117</v>
      </c>
      <c r="C426" s="21" t="s">
        <v>576</v>
      </c>
      <c r="D426" s="21" t="s">
        <v>113</v>
      </c>
      <c r="E426" s="4">
        <v>1834</v>
      </c>
      <c r="G426" s="39" t="s">
        <v>117</v>
      </c>
      <c r="H426" s="40" t="s">
        <v>576</v>
      </c>
      <c r="I426" s="40" t="s">
        <v>113</v>
      </c>
      <c r="J426" s="41">
        <v>1834000</v>
      </c>
      <c r="K426" s="16"/>
    </row>
    <row r="427" spans="1:11" ht="15" x14ac:dyDescent="0.2">
      <c r="A427" s="47" t="s">
        <v>122</v>
      </c>
      <c r="B427" s="21" t="s">
        <v>117</v>
      </c>
      <c r="C427" s="21" t="s">
        <v>576</v>
      </c>
      <c r="D427" s="21" t="s">
        <v>121</v>
      </c>
      <c r="E427" s="4">
        <v>3323</v>
      </c>
      <c r="G427" s="39" t="s">
        <v>117</v>
      </c>
      <c r="H427" s="40" t="s">
        <v>576</v>
      </c>
      <c r="I427" s="40" t="s">
        <v>121</v>
      </c>
      <c r="J427" s="41">
        <v>3323000</v>
      </c>
      <c r="K427" s="16"/>
    </row>
    <row r="428" spans="1:11" ht="180" x14ac:dyDescent="0.2">
      <c r="A428" s="47" t="s">
        <v>597</v>
      </c>
      <c r="B428" s="21" t="s">
        <v>117</v>
      </c>
      <c r="C428" s="21" t="s">
        <v>577</v>
      </c>
      <c r="D428" s="21"/>
      <c r="E428" s="4">
        <f>E429+E431</f>
        <v>697</v>
      </c>
      <c r="G428" s="39" t="s">
        <v>117</v>
      </c>
      <c r="H428" s="40" t="s">
        <v>577</v>
      </c>
      <c r="I428" s="40"/>
      <c r="J428" s="41">
        <v>697000</v>
      </c>
      <c r="K428" s="16"/>
    </row>
    <row r="429" spans="1:11" ht="30" x14ac:dyDescent="0.2">
      <c r="A429" s="47" t="s">
        <v>14</v>
      </c>
      <c r="B429" s="21" t="s">
        <v>117</v>
      </c>
      <c r="C429" s="21" t="s">
        <v>578</v>
      </c>
      <c r="D429" s="21" t="s">
        <v>13</v>
      </c>
      <c r="E429" s="4">
        <f>E430</f>
        <v>32.200000000000003</v>
      </c>
      <c r="G429" s="39" t="s">
        <v>117</v>
      </c>
      <c r="H429" s="40" t="s">
        <v>578</v>
      </c>
      <c r="I429" s="40" t="s">
        <v>13</v>
      </c>
      <c r="J429" s="41">
        <v>32200</v>
      </c>
      <c r="K429" s="16"/>
    </row>
    <row r="430" spans="1:11" ht="30" x14ac:dyDescent="0.2">
      <c r="A430" s="47" t="s">
        <v>16</v>
      </c>
      <c r="B430" s="21" t="s">
        <v>117</v>
      </c>
      <c r="C430" s="21" t="s">
        <v>578</v>
      </c>
      <c r="D430" s="21" t="s">
        <v>15</v>
      </c>
      <c r="E430" s="4">
        <v>32.200000000000003</v>
      </c>
      <c r="G430" s="39" t="s">
        <v>117</v>
      </c>
      <c r="H430" s="40" t="s">
        <v>578</v>
      </c>
      <c r="I430" s="40" t="s">
        <v>15</v>
      </c>
      <c r="J430" s="41">
        <v>32200</v>
      </c>
      <c r="K430" s="16"/>
    </row>
    <row r="431" spans="1:11" ht="30" x14ac:dyDescent="0.2">
      <c r="A431" s="47" t="s">
        <v>112</v>
      </c>
      <c r="B431" s="21" t="s">
        <v>117</v>
      </c>
      <c r="C431" s="21" t="s">
        <v>578</v>
      </c>
      <c r="D431" s="21" t="s">
        <v>111</v>
      </c>
      <c r="E431" s="4">
        <f>E432+E433</f>
        <v>664.8</v>
      </c>
      <c r="G431" s="39" t="s">
        <v>117</v>
      </c>
      <c r="H431" s="40" t="s">
        <v>578</v>
      </c>
      <c r="I431" s="40" t="s">
        <v>111</v>
      </c>
      <c r="J431" s="41">
        <v>664800</v>
      </c>
      <c r="K431" s="16"/>
    </row>
    <row r="432" spans="1:11" ht="15" x14ac:dyDescent="0.2">
      <c r="A432" s="47" t="s">
        <v>114</v>
      </c>
      <c r="B432" s="21" t="s">
        <v>117</v>
      </c>
      <c r="C432" s="21" t="s">
        <v>578</v>
      </c>
      <c r="D432" s="21" t="s">
        <v>113</v>
      </c>
      <c r="E432" s="4">
        <v>213.6</v>
      </c>
      <c r="G432" s="39" t="s">
        <v>117</v>
      </c>
      <c r="H432" s="40" t="s">
        <v>578</v>
      </c>
      <c r="I432" s="40" t="s">
        <v>113</v>
      </c>
      <c r="J432" s="41">
        <v>213600</v>
      </c>
      <c r="K432" s="16"/>
    </row>
    <row r="433" spans="1:11" ht="15" x14ac:dyDescent="0.2">
      <c r="A433" s="47" t="s">
        <v>122</v>
      </c>
      <c r="B433" s="21" t="s">
        <v>117</v>
      </c>
      <c r="C433" s="21" t="s">
        <v>578</v>
      </c>
      <c r="D433" s="21" t="s">
        <v>121</v>
      </c>
      <c r="E433" s="4">
        <v>451.2</v>
      </c>
      <c r="G433" s="39" t="s">
        <v>117</v>
      </c>
      <c r="H433" s="40" t="s">
        <v>578</v>
      </c>
      <c r="I433" s="40" t="s">
        <v>121</v>
      </c>
      <c r="J433" s="41">
        <v>451200</v>
      </c>
      <c r="K433" s="16"/>
    </row>
    <row r="434" spans="1:11" ht="30" x14ac:dyDescent="0.2">
      <c r="A434" s="33" t="s">
        <v>563</v>
      </c>
      <c r="B434" s="31" t="s">
        <v>117</v>
      </c>
      <c r="C434" s="31" t="s">
        <v>560</v>
      </c>
      <c r="D434" s="31"/>
      <c r="E434" s="32">
        <f>E435</f>
        <v>39904.9</v>
      </c>
      <c r="G434" s="39" t="s">
        <v>117</v>
      </c>
      <c r="H434" s="40" t="s">
        <v>560</v>
      </c>
      <c r="I434" s="40"/>
      <c r="J434" s="41">
        <v>39904900</v>
      </c>
      <c r="K434" s="16"/>
    </row>
    <row r="435" spans="1:11" ht="45" x14ac:dyDescent="0.2">
      <c r="A435" s="33" t="s">
        <v>564</v>
      </c>
      <c r="B435" s="31" t="s">
        <v>117</v>
      </c>
      <c r="C435" s="31" t="s">
        <v>561</v>
      </c>
      <c r="D435" s="31"/>
      <c r="E435" s="32">
        <f>E436</f>
        <v>39904.9</v>
      </c>
      <c r="G435" s="39" t="s">
        <v>117</v>
      </c>
      <c r="H435" s="40" t="s">
        <v>561</v>
      </c>
      <c r="I435" s="40"/>
      <c r="J435" s="41">
        <v>39904900</v>
      </c>
      <c r="K435" s="16"/>
    </row>
    <row r="436" spans="1:11" ht="30" x14ac:dyDescent="0.2">
      <c r="A436" s="33" t="s">
        <v>565</v>
      </c>
      <c r="B436" s="31" t="s">
        <v>117</v>
      </c>
      <c r="C436" s="31" t="s">
        <v>562</v>
      </c>
      <c r="D436" s="31"/>
      <c r="E436" s="32">
        <f>E437</f>
        <v>39904.9</v>
      </c>
      <c r="G436" s="39" t="s">
        <v>117</v>
      </c>
      <c r="H436" s="40" t="s">
        <v>562</v>
      </c>
      <c r="I436" s="40"/>
      <c r="J436" s="41">
        <v>39904900</v>
      </c>
      <c r="K436" s="16"/>
    </row>
    <row r="437" spans="1:11" ht="35.25" customHeight="1" x14ac:dyDescent="0.2">
      <c r="A437" s="33" t="s">
        <v>14</v>
      </c>
      <c r="B437" s="31" t="s">
        <v>117</v>
      </c>
      <c r="C437" s="31" t="s">
        <v>562</v>
      </c>
      <c r="D437" s="31" t="s">
        <v>13</v>
      </c>
      <c r="E437" s="32">
        <f>E438</f>
        <v>39904.9</v>
      </c>
      <c r="G437" s="39" t="s">
        <v>117</v>
      </c>
      <c r="H437" s="40" t="s">
        <v>562</v>
      </c>
      <c r="I437" s="40" t="s">
        <v>13</v>
      </c>
      <c r="J437" s="41">
        <v>39904900</v>
      </c>
      <c r="K437" s="16"/>
    </row>
    <row r="438" spans="1:11" ht="30" x14ac:dyDescent="0.2">
      <c r="A438" s="33" t="s">
        <v>16</v>
      </c>
      <c r="B438" s="31" t="s">
        <v>117</v>
      </c>
      <c r="C438" s="31" t="s">
        <v>562</v>
      </c>
      <c r="D438" s="31" t="s">
        <v>15</v>
      </c>
      <c r="E438" s="32">
        <v>39904.9</v>
      </c>
      <c r="G438" s="39" t="s">
        <v>117</v>
      </c>
      <c r="H438" s="40" t="s">
        <v>562</v>
      </c>
      <c r="I438" s="40" t="s">
        <v>15</v>
      </c>
      <c r="J438" s="41">
        <v>39904900</v>
      </c>
      <c r="K438" s="16"/>
    </row>
    <row r="439" spans="1:11" ht="15" x14ac:dyDescent="0.2">
      <c r="A439" s="20" t="s">
        <v>272</v>
      </c>
      <c r="B439" s="21" t="s">
        <v>117</v>
      </c>
      <c r="C439" s="21" t="s">
        <v>477</v>
      </c>
      <c r="D439" s="21"/>
      <c r="E439" s="4">
        <f>E444+E440+E449</f>
        <v>4788</v>
      </c>
      <c r="G439" s="39" t="s">
        <v>117</v>
      </c>
      <c r="H439" s="40" t="s">
        <v>477</v>
      </c>
      <c r="I439" s="40"/>
      <c r="J439" s="41">
        <v>4788000</v>
      </c>
      <c r="K439" s="16"/>
    </row>
    <row r="440" spans="1:11" ht="15" x14ac:dyDescent="0.2">
      <c r="A440" s="48" t="s">
        <v>598</v>
      </c>
      <c r="B440" s="21" t="s">
        <v>117</v>
      </c>
      <c r="C440" s="21" t="s">
        <v>579</v>
      </c>
      <c r="D440" s="21"/>
      <c r="E440" s="4">
        <f>E441</f>
        <v>1292</v>
      </c>
      <c r="G440" s="39" t="s">
        <v>117</v>
      </c>
      <c r="H440" s="40" t="s">
        <v>579</v>
      </c>
      <c r="I440" s="40"/>
      <c r="J440" s="41">
        <v>1292000</v>
      </c>
      <c r="K440" s="16"/>
    </row>
    <row r="441" spans="1:11" ht="60" x14ac:dyDescent="0.2">
      <c r="A441" s="47" t="s">
        <v>599</v>
      </c>
      <c r="B441" s="21" t="s">
        <v>117</v>
      </c>
      <c r="C441" s="21" t="s">
        <v>580</v>
      </c>
      <c r="D441" s="21"/>
      <c r="E441" s="4">
        <f>E442</f>
        <v>1292</v>
      </c>
      <c r="G441" s="39" t="s">
        <v>117</v>
      </c>
      <c r="H441" s="40" t="s">
        <v>580</v>
      </c>
      <c r="I441" s="40"/>
      <c r="J441" s="41">
        <v>1292000</v>
      </c>
      <c r="K441" s="16"/>
    </row>
    <row r="442" spans="1:11" ht="30" x14ac:dyDescent="0.2">
      <c r="A442" s="47" t="s">
        <v>14</v>
      </c>
      <c r="B442" s="21" t="s">
        <v>117</v>
      </c>
      <c r="C442" s="21" t="s">
        <v>580</v>
      </c>
      <c r="D442" s="21" t="s">
        <v>13</v>
      </c>
      <c r="E442" s="4">
        <f>E443</f>
        <v>1292</v>
      </c>
      <c r="G442" s="39" t="s">
        <v>117</v>
      </c>
      <c r="H442" s="40" t="s">
        <v>580</v>
      </c>
      <c r="I442" s="40" t="s">
        <v>13</v>
      </c>
      <c r="J442" s="41">
        <v>1292000</v>
      </c>
      <c r="K442" s="16"/>
    </row>
    <row r="443" spans="1:11" s="24" customFormat="1" ht="30" x14ac:dyDescent="0.2">
      <c r="A443" s="47" t="s">
        <v>16</v>
      </c>
      <c r="B443" s="21" t="s">
        <v>117</v>
      </c>
      <c r="C443" s="21" t="s">
        <v>580</v>
      </c>
      <c r="D443" s="21" t="s">
        <v>15</v>
      </c>
      <c r="E443" s="4">
        <v>1292</v>
      </c>
      <c r="G443" s="39" t="s">
        <v>117</v>
      </c>
      <c r="H443" s="40" t="s">
        <v>580</v>
      </c>
      <c r="I443" s="40" t="s">
        <v>15</v>
      </c>
      <c r="J443" s="41">
        <v>1292000</v>
      </c>
      <c r="K443" s="16"/>
    </row>
    <row r="444" spans="1:11" s="24" customFormat="1" ht="15" x14ac:dyDescent="0.2">
      <c r="A444" s="20" t="s">
        <v>505</v>
      </c>
      <c r="B444" s="21" t="s">
        <v>117</v>
      </c>
      <c r="C444" s="21" t="s">
        <v>478</v>
      </c>
      <c r="D444" s="21"/>
      <c r="E444" s="4">
        <f>E445</f>
        <v>1049.4000000000001</v>
      </c>
      <c r="G444" s="39" t="s">
        <v>117</v>
      </c>
      <c r="H444" s="40" t="s">
        <v>478</v>
      </c>
      <c r="I444" s="40"/>
      <c r="J444" s="41">
        <v>3496000</v>
      </c>
      <c r="K444" s="16"/>
    </row>
    <row r="445" spans="1:11" s="24" customFormat="1" ht="30" x14ac:dyDescent="0.2">
      <c r="A445" s="20" t="s">
        <v>506</v>
      </c>
      <c r="B445" s="21" t="s">
        <v>117</v>
      </c>
      <c r="C445" s="21" t="s">
        <v>479</v>
      </c>
      <c r="D445" s="21"/>
      <c r="E445" s="4">
        <f>E446</f>
        <v>1049.4000000000001</v>
      </c>
      <c r="G445" s="39" t="s">
        <v>117</v>
      </c>
      <c r="H445" s="40" t="s">
        <v>479</v>
      </c>
      <c r="I445" s="40"/>
      <c r="J445" s="41">
        <v>1049400</v>
      </c>
      <c r="K445" s="16"/>
    </row>
    <row r="446" spans="1:11" s="24" customFormat="1" ht="30" x14ac:dyDescent="0.2">
      <c r="A446" s="20" t="s">
        <v>112</v>
      </c>
      <c r="B446" s="21" t="s">
        <v>117</v>
      </c>
      <c r="C446" s="21" t="s">
        <v>479</v>
      </c>
      <c r="D446" s="21" t="s">
        <v>111</v>
      </c>
      <c r="E446" s="4">
        <f>E447+E448</f>
        <v>1049.4000000000001</v>
      </c>
      <c r="G446" s="39" t="s">
        <v>117</v>
      </c>
      <c r="H446" s="40" t="s">
        <v>479</v>
      </c>
      <c r="I446" s="40" t="s">
        <v>111</v>
      </c>
      <c r="J446" s="41">
        <v>1049400</v>
      </c>
      <c r="K446" s="16"/>
    </row>
    <row r="447" spans="1:11" s="24" customFormat="1" ht="15" x14ac:dyDescent="0.2">
      <c r="A447" s="20" t="s">
        <v>114</v>
      </c>
      <c r="B447" s="21" t="s">
        <v>117</v>
      </c>
      <c r="C447" s="21" t="s">
        <v>479</v>
      </c>
      <c r="D447" s="21" t="s">
        <v>113</v>
      </c>
      <c r="E447" s="4">
        <v>201.7</v>
      </c>
      <c r="G447" s="39" t="s">
        <v>117</v>
      </c>
      <c r="H447" s="40" t="s">
        <v>479</v>
      </c>
      <c r="I447" s="40" t="s">
        <v>113</v>
      </c>
      <c r="J447" s="41">
        <v>201700</v>
      </c>
      <c r="K447" s="16"/>
    </row>
    <row r="448" spans="1:11" s="24" customFormat="1" ht="15" x14ac:dyDescent="0.2">
      <c r="A448" s="20" t="s">
        <v>122</v>
      </c>
      <c r="B448" s="21" t="s">
        <v>117</v>
      </c>
      <c r="C448" s="21" t="s">
        <v>479</v>
      </c>
      <c r="D448" s="21" t="s">
        <v>121</v>
      </c>
      <c r="E448" s="4">
        <v>847.7</v>
      </c>
      <c r="G448" s="39" t="s">
        <v>117</v>
      </c>
      <c r="H448" s="40" t="s">
        <v>479</v>
      </c>
      <c r="I448" s="40" t="s">
        <v>121</v>
      </c>
      <c r="J448" s="41">
        <v>847700</v>
      </c>
      <c r="K448" s="16"/>
    </row>
    <row r="449" spans="1:11" s="24" customFormat="1" ht="45" x14ac:dyDescent="0.2">
      <c r="A449" s="47" t="s">
        <v>600</v>
      </c>
      <c r="B449" s="21" t="s">
        <v>117</v>
      </c>
      <c r="C449" s="21" t="s">
        <v>581</v>
      </c>
      <c r="D449" s="21"/>
      <c r="E449" s="4">
        <f>E450</f>
        <v>2446.6</v>
      </c>
      <c r="G449" s="39" t="s">
        <v>117</v>
      </c>
      <c r="H449" s="40" t="s">
        <v>581</v>
      </c>
      <c r="I449" s="40"/>
      <c r="J449" s="41">
        <v>2446600</v>
      </c>
      <c r="K449" s="16"/>
    </row>
    <row r="450" spans="1:11" s="24" customFormat="1" ht="30" x14ac:dyDescent="0.2">
      <c r="A450" s="47" t="s">
        <v>14</v>
      </c>
      <c r="B450" s="21" t="s">
        <v>117</v>
      </c>
      <c r="C450" s="21" t="s">
        <v>581</v>
      </c>
      <c r="D450" s="21" t="s">
        <v>13</v>
      </c>
      <c r="E450" s="4">
        <f>E451</f>
        <v>2446.6</v>
      </c>
      <c r="G450" s="39" t="s">
        <v>117</v>
      </c>
      <c r="H450" s="40" t="s">
        <v>581</v>
      </c>
      <c r="I450" s="40" t="s">
        <v>13</v>
      </c>
      <c r="J450" s="41">
        <v>2446600</v>
      </c>
      <c r="K450" s="16"/>
    </row>
    <row r="451" spans="1:11" s="24" customFormat="1" ht="30" x14ac:dyDescent="0.2">
      <c r="A451" s="47" t="s">
        <v>16</v>
      </c>
      <c r="B451" s="21" t="s">
        <v>117</v>
      </c>
      <c r="C451" s="21" t="s">
        <v>581</v>
      </c>
      <c r="D451" s="21" t="s">
        <v>15</v>
      </c>
      <c r="E451" s="4">
        <v>2446.6</v>
      </c>
      <c r="G451" s="39" t="s">
        <v>117</v>
      </c>
      <c r="H451" s="40" t="s">
        <v>581</v>
      </c>
      <c r="I451" s="40" t="s">
        <v>15</v>
      </c>
      <c r="J451" s="41">
        <v>2446600</v>
      </c>
      <c r="K451" s="16"/>
    </row>
    <row r="452" spans="1:11" s="24" customFormat="1" ht="30" x14ac:dyDescent="0.2">
      <c r="A452" s="20" t="s">
        <v>140</v>
      </c>
      <c r="B452" s="21" t="s">
        <v>117</v>
      </c>
      <c r="C452" s="21" t="s">
        <v>139</v>
      </c>
      <c r="D452" s="21"/>
      <c r="E452" s="4">
        <f>E453</f>
        <v>503.8</v>
      </c>
      <c r="G452" s="39" t="s">
        <v>117</v>
      </c>
      <c r="H452" s="40" t="s">
        <v>139</v>
      </c>
      <c r="I452" s="40"/>
      <c r="J452" s="41">
        <v>503800</v>
      </c>
      <c r="K452" s="16"/>
    </row>
    <row r="453" spans="1:11" s="24" customFormat="1" ht="30" x14ac:dyDescent="0.2">
      <c r="A453" s="20" t="s">
        <v>221</v>
      </c>
      <c r="B453" s="21" t="s">
        <v>117</v>
      </c>
      <c r="C453" s="21" t="s">
        <v>222</v>
      </c>
      <c r="D453" s="21"/>
      <c r="E453" s="4">
        <f>E454</f>
        <v>503.8</v>
      </c>
      <c r="G453" s="39" t="s">
        <v>117</v>
      </c>
      <c r="H453" s="40" t="s">
        <v>222</v>
      </c>
      <c r="I453" s="40"/>
      <c r="J453" s="41">
        <v>503800</v>
      </c>
      <c r="K453" s="16"/>
    </row>
    <row r="454" spans="1:11" s="24" customFormat="1" ht="45" x14ac:dyDescent="0.2">
      <c r="A454" s="20" t="s">
        <v>126</v>
      </c>
      <c r="B454" s="21" t="s">
        <v>117</v>
      </c>
      <c r="C454" s="21" t="s">
        <v>251</v>
      </c>
      <c r="D454" s="21"/>
      <c r="E454" s="4">
        <f>E455</f>
        <v>503.8</v>
      </c>
      <c r="G454" s="39" t="s">
        <v>117</v>
      </c>
      <c r="H454" s="40" t="s">
        <v>251</v>
      </c>
      <c r="I454" s="40"/>
      <c r="J454" s="41">
        <v>503800</v>
      </c>
      <c r="K454" s="16"/>
    </row>
    <row r="455" spans="1:11" s="24" customFormat="1" ht="120" x14ac:dyDescent="0.2">
      <c r="A455" s="23" t="s">
        <v>127</v>
      </c>
      <c r="B455" s="21" t="s">
        <v>117</v>
      </c>
      <c r="C455" s="21" t="s">
        <v>252</v>
      </c>
      <c r="D455" s="21"/>
      <c r="E455" s="4">
        <f>E456</f>
        <v>503.8</v>
      </c>
      <c r="G455" s="39" t="s">
        <v>117</v>
      </c>
      <c r="H455" s="40" t="s">
        <v>252</v>
      </c>
      <c r="I455" s="40"/>
      <c r="J455" s="41">
        <v>503800</v>
      </c>
      <c r="K455" s="16"/>
    </row>
    <row r="456" spans="1:11" s="24" customFormat="1" ht="15" x14ac:dyDescent="0.2">
      <c r="A456" s="20" t="s">
        <v>129</v>
      </c>
      <c r="B456" s="21" t="s">
        <v>117</v>
      </c>
      <c r="C456" s="21" t="s">
        <v>252</v>
      </c>
      <c r="D456" s="21" t="s">
        <v>128</v>
      </c>
      <c r="E456" s="4">
        <f>E457</f>
        <v>503.8</v>
      </c>
      <c r="G456" s="39" t="s">
        <v>117</v>
      </c>
      <c r="H456" s="40" t="s">
        <v>252</v>
      </c>
      <c r="I456" s="40" t="s">
        <v>128</v>
      </c>
      <c r="J456" s="41">
        <v>503800</v>
      </c>
      <c r="K456" s="16"/>
    </row>
    <row r="457" spans="1:11" ht="30" x14ac:dyDescent="0.2">
      <c r="A457" s="20" t="s">
        <v>135</v>
      </c>
      <c r="B457" s="21" t="s">
        <v>117</v>
      </c>
      <c r="C457" s="21" t="s">
        <v>252</v>
      </c>
      <c r="D457" s="21" t="s">
        <v>134</v>
      </c>
      <c r="E457" s="4">
        <v>503.8</v>
      </c>
      <c r="G457" s="39" t="s">
        <v>117</v>
      </c>
      <c r="H457" s="40" t="s">
        <v>252</v>
      </c>
      <c r="I457" s="40" t="s">
        <v>134</v>
      </c>
      <c r="J457" s="41">
        <v>503800</v>
      </c>
      <c r="K457" s="16"/>
    </row>
    <row r="458" spans="1:11" ht="60" x14ac:dyDescent="0.2">
      <c r="A458" s="47" t="s">
        <v>494</v>
      </c>
      <c r="B458" s="21" t="s">
        <v>117</v>
      </c>
      <c r="C458" s="21" t="s">
        <v>495</v>
      </c>
      <c r="D458" s="21"/>
      <c r="E458" s="4">
        <f>E459</f>
        <v>425</v>
      </c>
      <c r="G458" s="39" t="s">
        <v>117</v>
      </c>
      <c r="H458" s="40" t="s">
        <v>495</v>
      </c>
      <c r="I458" s="40"/>
      <c r="J458" s="41">
        <v>425000</v>
      </c>
      <c r="K458" s="16"/>
    </row>
    <row r="459" spans="1:11" ht="45" x14ac:dyDescent="0.2">
      <c r="A459" s="49" t="s">
        <v>601</v>
      </c>
      <c r="B459" s="21" t="s">
        <v>117</v>
      </c>
      <c r="C459" s="21" t="s">
        <v>582</v>
      </c>
      <c r="D459" s="21"/>
      <c r="E459" s="4">
        <f>E460+E463+E466</f>
        <v>425</v>
      </c>
      <c r="G459" s="39" t="s">
        <v>117</v>
      </c>
      <c r="H459" s="40" t="s">
        <v>582</v>
      </c>
      <c r="I459" s="40"/>
      <c r="J459" s="41">
        <v>425000</v>
      </c>
      <c r="K459" s="16"/>
    </row>
    <row r="460" spans="1:11" ht="30" x14ac:dyDescent="0.2">
      <c r="A460" s="27" t="s">
        <v>602</v>
      </c>
      <c r="B460" s="21" t="s">
        <v>117</v>
      </c>
      <c r="C460" s="21" t="s">
        <v>583</v>
      </c>
      <c r="D460" s="21"/>
      <c r="E460" s="4">
        <f>E461</f>
        <v>157.6</v>
      </c>
      <c r="G460" s="39" t="s">
        <v>117</v>
      </c>
      <c r="H460" s="40" t="s">
        <v>583</v>
      </c>
      <c r="I460" s="40"/>
      <c r="J460" s="41">
        <v>157600</v>
      </c>
      <c r="K460" s="16"/>
    </row>
    <row r="461" spans="1:11" ht="30" x14ac:dyDescent="0.2">
      <c r="A461" s="47" t="s">
        <v>14</v>
      </c>
      <c r="B461" s="21" t="s">
        <v>117</v>
      </c>
      <c r="C461" s="21" t="s">
        <v>583</v>
      </c>
      <c r="D461" s="21" t="s">
        <v>13</v>
      </c>
      <c r="E461" s="4">
        <f>E462</f>
        <v>157.6</v>
      </c>
      <c r="G461" s="39" t="s">
        <v>117</v>
      </c>
      <c r="H461" s="40" t="s">
        <v>583</v>
      </c>
      <c r="I461" s="40" t="s">
        <v>13</v>
      </c>
      <c r="J461" s="41">
        <v>157600</v>
      </c>
      <c r="K461" s="16"/>
    </row>
    <row r="462" spans="1:11" ht="30" x14ac:dyDescent="0.2">
      <c r="A462" s="47" t="s">
        <v>16</v>
      </c>
      <c r="B462" s="21" t="s">
        <v>117</v>
      </c>
      <c r="C462" s="21" t="s">
        <v>583</v>
      </c>
      <c r="D462" s="21" t="s">
        <v>15</v>
      </c>
      <c r="E462" s="4">
        <v>157.6</v>
      </c>
      <c r="G462" s="39" t="s">
        <v>117</v>
      </c>
      <c r="H462" s="40" t="s">
        <v>583</v>
      </c>
      <c r="I462" s="40" t="s">
        <v>15</v>
      </c>
      <c r="J462" s="41">
        <v>157600</v>
      </c>
      <c r="K462" s="16"/>
    </row>
    <row r="463" spans="1:11" ht="15" x14ac:dyDescent="0.2">
      <c r="A463" s="50" t="s">
        <v>603</v>
      </c>
      <c r="B463" s="21" t="s">
        <v>117</v>
      </c>
      <c r="C463" s="21" t="s">
        <v>584</v>
      </c>
      <c r="D463" s="21"/>
      <c r="E463" s="4">
        <f>E464</f>
        <v>217.4</v>
      </c>
      <c r="G463" s="39" t="s">
        <v>117</v>
      </c>
      <c r="H463" s="40" t="s">
        <v>584</v>
      </c>
      <c r="I463" s="40"/>
      <c r="J463" s="41">
        <v>217400</v>
      </c>
      <c r="K463" s="16"/>
    </row>
    <row r="464" spans="1:11" ht="30" x14ac:dyDescent="0.2">
      <c r="A464" s="47" t="s">
        <v>14</v>
      </c>
      <c r="B464" s="21" t="s">
        <v>117</v>
      </c>
      <c r="C464" s="21" t="s">
        <v>584</v>
      </c>
      <c r="D464" s="21" t="s">
        <v>13</v>
      </c>
      <c r="E464" s="4">
        <f>E465</f>
        <v>217.4</v>
      </c>
      <c r="G464" s="39" t="s">
        <v>117</v>
      </c>
      <c r="H464" s="40" t="s">
        <v>584</v>
      </c>
      <c r="I464" s="40" t="s">
        <v>13</v>
      </c>
      <c r="J464" s="41">
        <v>217400</v>
      </c>
      <c r="K464" s="16"/>
    </row>
    <row r="465" spans="1:11" ht="30" x14ac:dyDescent="0.2">
      <c r="A465" s="47" t="s">
        <v>16</v>
      </c>
      <c r="B465" s="21" t="s">
        <v>117</v>
      </c>
      <c r="C465" s="21" t="s">
        <v>584</v>
      </c>
      <c r="D465" s="21" t="s">
        <v>15</v>
      </c>
      <c r="E465" s="4">
        <v>217.4</v>
      </c>
      <c r="G465" s="39" t="s">
        <v>117</v>
      </c>
      <c r="H465" s="40" t="s">
        <v>584</v>
      </c>
      <c r="I465" s="40" t="s">
        <v>15</v>
      </c>
      <c r="J465" s="41">
        <v>217400</v>
      </c>
      <c r="K465" s="16"/>
    </row>
    <row r="466" spans="1:11" ht="45" x14ac:dyDescent="0.2">
      <c r="A466" s="50" t="s">
        <v>604</v>
      </c>
      <c r="B466" s="21" t="s">
        <v>117</v>
      </c>
      <c r="C466" s="21" t="s">
        <v>585</v>
      </c>
      <c r="D466" s="21"/>
      <c r="E466" s="4">
        <f>E467</f>
        <v>50</v>
      </c>
      <c r="G466" s="39" t="s">
        <v>117</v>
      </c>
      <c r="H466" s="40" t="s">
        <v>585</v>
      </c>
      <c r="I466" s="40"/>
      <c r="J466" s="41">
        <v>50000</v>
      </c>
      <c r="K466" s="16"/>
    </row>
    <row r="467" spans="1:11" ht="30" x14ac:dyDescent="0.2">
      <c r="A467" s="47" t="s">
        <v>14</v>
      </c>
      <c r="B467" s="21" t="s">
        <v>117</v>
      </c>
      <c r="C467" s="21" t="s">
        <v>585</v>
      </c>
      <c r="D467" s="21" t="s">
        <v>13</v>
      </c>
      <c r="E467" s="4">
        <f>E468</f>
        <v>50</v>
      </c>
      <c r="G467" s="39" t="s">
        <v>117</v>
      </c>
      <c r="H467" s="40" t="s">
        <v>585</v>
      </c>
      <c r="I467" s="40" t="s">
        <v>13</v>
      </c>
      <c r="J467" s="41">
        <v>50000</v>
      </c>
      <c r="K467" s="16"/>
    </row>
    <row r="468" spans="1:11" ht="30" x14ac:dyDescent="0.2">
      <c r="A468" s="47" t="s">
        <v>16</v>
      </c>
      <c r="B468" s="21" t="s">
        <v>117</v>
      </c>
      <c r="C468" s="21" t="s">
        <v>585</v>
      </c>
      <c r="D468" s="21" t="s">
        <v>15</v>
      </c>
      <c r="E468" s="4">
        <v>50</v>
      </c>
      <c r="G468" s="39" t="s">
        <v>117</v>
      </c>
      <c r="H468" s="40" t="s">
        <v>585</v>
      </c>
      <c r="I468" s="40" t="s">
        <v>15</v>
      </c>
      <c r="J468" s="41">
        <v>50000</v>
      </c>
      <c r="K468" s="16"/>
    </row>
    <row r="469" spans="1:11" ht="30" x14ac:dyDescent="0.2">
      <c r="A469" s="20" t="s">
        <v>344</v>
      </c>
      <c r="B469" s="21" t="s">
        <v>117</v>
      </c>
      <c r="C469" s="21" t="s">
        <v>345</v>
      </c>
      <c r="D469" s="21"/>
      <c r="E469" s="4">
        <f>E470+E475</f>
        <v>40459.799999999996</v>
      </c>
      <c r="G469" s="39" t="s">
        <v>117</v>
      </c>
      <c r="H469" s="40" t="s">
        <v>345</v>
      </c>
      <c r="I469" s="40"/>
      <c r="J469" s="41">
        <v>40459800</v>
      </c>
      <c r="K469" s="16"/>
    </row>
    <row r="470" spans="1:11" ht="60" x14ac:dyDescent="0.2">
      <c r="A470" s="20" t="s">
        <v>350</v>
      </c>
      <c r="B470" s="21" t="s">
        <v>117</v>
      </c>
      <c r="C470" s="21" t="s">
        <v>351</v>
      </c>
      <c r="D470" s="21"/>
      <c r="E470" s="4">
        <f>E471</f>
        <v>36952.699999999997</v>
      </c>
      <c r="G470" s="39" t="s">
        <v>117</v>
      </c>
      <c r="H470" s="40" t="s">
        <v>351</v>
      </c>
      <c r="I470" s="40"/>
      <c r="J470" s="41">
        <v>36952700</v>
      </c>
      <c r="K470" s="16"/>
    </row>
    <row r="471" spans="1:11" ht="15" x14ac:dyDescent="0.2">
      <c r="A471" s="23" t="s">
        <v>352</v>
      </c>
      <c r="B471" s="21" t="s">
        <v>117</v>
      </c>
      <c r="C471" s="21" t="s">
        <v>353</v>
      </c>
      <c r="D471" s="21"/>
      <c r="E471" s="4">
        <f>E472</f>
        <v>36952.699999999997</v>
      </c>
      <c r="G471" s="39" t="s">
        <v>117</v>
      </c>
      <c r="H471" s="40" t="s">
        <v>353</v>
      </c>
      <c r="I471" s="40"/>
      <c r="J471" s="41">
        <v>36952700</v>
      </c>
      <c r="K471" s="16"/>
    </row>
    <row r="472" spans="1:11" ht="30" x14ac:dyDescent="0.2">
      <c r="A472" s="20" t="s">
        <v>112</v>
      </c>
      <c r="B472" s="21" t="s">
        <v>117</v>
      </c>
      <c r="C472" s="21" t="s">
        <v>353</v>
      </c>
      <c r="D472" s="21" t="s">
        <v>111</v>
      </c>
      <c r="E472" s="4">
        <f>E473+E474</f>
        <v>36952.699999999997</v>
      </c>
      <c r="G472" s="39" t="s">
        <v>117</v>
      </c>
      <c r="H472" s="40" t="s">
        <v>353</v>
      </c>
      <c r="I472" s="40" t="s">
        <v>111</v>
      </c>
      <c r="J472" s="41">
        <v>36952700</v>
      </c>
      <c r="K472" s="16"/>
    </row>
    <row r="473" spans="1:11" ht="15" x14ac:dyDescent="0.2">
      <c r="A473" s="20" t="s">
        <v>114</v>
      </c>
      <c r="B473" s="21" t="s">
        <v>117</v>
      </c>
      <c r="C473" s="21" t="s">
        <v>353</v>
      </c>
      <c r="D473" s="21" t="s">
        <v>113</v>
      </c>
      <c r="E473" s="4">
        <v>27587.599999999999</v>
      </c>
      <c r="G473" s="39" t="s">
        <v>117</v>
      </c>
      <c r="H473" s="40" t="s">
        <v>353</v>
      </c>
      <c r="I473" s="40" t="s">
        <v>113</v>
      </c>
      <c r="J473" s="41">
        <v>27587600</v>
      </c>
      <c r="K473" s="16"/>
    </row>
    <row r="474" spans="1:11" ht="15" x14ac:dyDescent="0.2">
      <c r="A474" s="20" t="s">
        <v>122</v>
      </c>
      <c r="B474" s="21" t="s">
        <v>117</v>
      </c>
      <c r="C474" s="21" t="s">
        <v>353</v>
      </c>
      <c r="D474" s="21" t="s">
        <v>121</v>
      </c>
      <c r="E474" s="4">
        <v>9365.1</v>
      </c>
      <c r="G474" s="39" t="s">
        <v>117</v>
      </c>
      <c r="H474" s="40" t="s">
        <v>353</v>
      </c>
      <c r="I474" s="40" t="s">
        <v>121</v>
      </c>
      <c r="J474" s="41">
        <v>9365100</v>
      </c>
      <c r="K474" s="16"/>
    </row>
    <row r="475" spans="1:11" ht="30" x14ac:dyDescent="0.2">
      <c r="A475" s="20" t="s">
        <v>533</v>
      </c>
      <c r="B475" s="21" t="s">
        <v>117</v>
      </c>
      <c r="C475" s="21" t="s">
        <v>480</v>
      </c>
      <c r="D475" s="21"/>
      <c r="E475" s="4">
        <f>E476+E482</f>
        <v>3507.1</v>
      </c>
      <c r="G475" s="39" t="s">
        <v>117</v>
      </c>
      <c r="H475" s="40" t="s">
        <v>480</v>
      </c>
      <c r="I475" s="40"/>
      <c r="J475" s="41">
        <v>3507100</v>
      </c>
      <c r="K475" s="16"/>
    </row>
    <row r="476" spans="1:11" ht="15" x14ac:dyDescent="0.2">
      <c r="A476" s="20" t="s">
        <v>352</v>
      </c>
      <c r="B476" s="21" t="s">
        <v>117</v>
      </c>
      <c r="C476" s="21" t="s">
        <v>481</v>
      </c>
      <c r="D476" s="21"/>
      <c r="E476" s="4">
        <f>E477+E479</f>
        <v>3507.1</v>
      </c>
      <c r="G476" s="39" t="s">
        <v>117</v>
      </c>
      <c r="H476" s="40" t="s">
        <v>481</v>
      </c>
      <c r="I476" s="40"/>
      <c r="J476" s="41">
        <v>3507100</v>
      </c>
      <c r="K476" s="16"/>
    </row>
    <row r="477" spans="1:11" ht="30" hidden="1" x14ac:dyDescent="0.2">
      <c r="A477" s="20" t="s">
        <v>14</v>
      </c>
      <c r="B477" s="21" t="s">
        <v>117</v>
      </c>
      <c r="C477" s="21" t="s">
        <v>481</v>
      </c>
      <c r="D477" s="21" t="s">
        <v>13</v>
      </c>
      <c r="E477" s="4">
        <f>E478</f>
        <v>0</v>
      </c>
      <c r="G477" s="39"/>
      <c r="H477" s="40"/>
      <c r="I477" s="40"/>
      <c r="J477" s="41"/>
      <c r="K477" s="16"/>
    </row>
    <row r="478" spans="1:11" ht="30" hidden="1" x14ac:dyDescent="0.2">
      <c r="A478" s="20" t="s">
        <v>16</v>
      </c>
      <c r="B478" s="21" t="s">
        <v>117</v>
      </c>
      <c r="C478" s="21" t="s">
        <v>481</v>
      </c>
      <c r="D478" s="21" t="s">
        <v>15</v>
      </c>
      <c r="E478" s="4">
        <v>0</v>
      </c>
      <c r="G478" s="39"/>
      <c r="H478" s="40"/>
      <c r="I478" s="40"/>
      <c r="J478" s="41"/>
      <c r="K478" s="16"/>
    </row>
    <row r="479" spans="1:11" ht="30" x14ac:dyDescent="0.2">
      <c r="A479" s="20" t="s">
        <v>112</v>
      </c>
      <c r="B479" s="21" t="s">
        <v>117</v>
      </c>
      <c r="C479" s="21" t="s">
        <v>481</v>
      </c>
      <c r="D479" s="21" t="s">
        <v>111</v>
      </c>
      <c r="E479" s="4">
        <f>E480+E481</f>
        <v>3507.1</v>
      </c>
      <c r="G479" s="39" t="s">
        <v>117</v>
      </c>
      <c r="H479" s="40" t="s">
        <v>481</v>
      </c>
      <c r="I479" s="40" t="s">
        <v>111</v>
      </c>
      <c r="J479" s="41">
        <v>3507100</v>
      </c>
      <c r="K479" s="16"/>
    </row>
    <row r="480" spans="1:11" ht="15" x14ac:dyDescent="0.2">
      <c r="A480" s="20" t="s">
        <v>114</v>
      </c>
      <c r="B480" s="21" t="s">
        <v>117</v>
      </c>
      <c r="C480" s="21" t="s">
        <v>481</v>
      </c>
      <c r="D480" s="21" t="s">
        <v>113</v>
      </c>
      <c r="E480" s="4">
        <v>3152</v>
      </c>
      <c r="G480" s="39" t="s">
        <v>117</v>
      </c>
      <c r="H480" s="40" t="s">
        <v>481</v>
      </c>
      <c r="I480" s="40" t="s">
        <v>113</v>
      </c>
      <c r="J480" s="41">
        <v>3152000</v>
      </c>
      <c r="K480" s="16"/>
    </row>
    <row r="481" spans="1:11" ht="15" x14ac:dyDescent="0.2">
      <c r="A481" s="20" t="s">
        <v>122</v>
      </c>
      <c r="B481" s="21" t="s">
        <v>117</v>
      </c>
      <c r="C481" s="21" t="s">
        <v>481</v>
      </c>
      <c r="D481" s="21" t="s">
        <v>121</v>
      </c>
      <c r="E481" s="4">
        <v>355.1</v>
      </c>
      <c r="G481" s="39" t="s">
        <v>117</v>
      </c>
      <c r="H481" s="40" t="s">
        <v>481</v>
      </c>
      <c r="I481" s="40" t="s">
        <v>121</v>
      </c>
      <c r="J481" s="41">
        <v>355100</v>
      </c>
      <c r="K481" s="16"/>
    </row>
    <row r="482" spans="1:11" ht="45" hidden="1" x14ac:dyDescent="0.2">
      <c r="A482" s="20" t="s">
        <v>514</v>
      </c>
      <c r="B482" s="21" t="s">
        <v>117</v>
      </c>
      <c r="C482" s="21" t="s">
        <v>512</v>
      </c>
      <c r="D482" s="21"/>
      <c r="E482" s="4">
        <f>E483</f>
        <v>0</v>
      </c>
      <c r="G482" s="39"/>
      <c r="H482" s="40"/>
      <c r="I482" s="40"/>
      <c r="J482" s="41"/>
      <c r="K482" s="16"/>
    </row>
    <row r="483" spans="1:11" ht="30" hidden="1" x14ac:dyDescent="0.2">
      <c r="A483" s="20" t="s">
        <v>14</v>
      </c>
      <c r="B483" s="21" t="s">
        <v>117</v>
      </c>
      <c r="C483" s="21" t="s">
        <v>512</v>
      </c>
      <c r="D483" s="21" t="s">
        <v>13</v>
      </c>
      <c r="E483" s="4">
        <f>E484</f>
        <v>0</v>
      </c>
      <c r="G483" s="39"/>
      <c r="H483" s="40"/>
      <c r="I483" s="40"/>
      <c r="J483" s="41"/>
      <c r="K483" s="16"/>
    </row>
    <row r="484" spans="1:11" ht="30" hidden="1" x14ac:dyDescent="0.2">
      <c r="A484" s="20" t="s">
        <v>16</v>
      </c>
      <c r="B484" s="21" t="s">
        <v>117</v>
      </c>
      <c r="C484" s="21" t="s">
        <v>512</v>
      </c>
      <c r="D484" s="21" t="s">
        <v>15</v>
      </c>
      <c r="E484" s="4">
        <v>0</v>
      </c>
      <c r="G484" s="39"/>
      <c r="H484" s="40"/>
      <c r="I484" s="40"/>
      <c r="J484" s="41"/>
      <c r="K484" s="16"/>
    </row>
    <row r="485" spans="1:11" ht="30" x14ac:dyDescent="0.2">
      <c r="A485" s="20" t="s">
        <v>304</v>
      </c>
      <c r="B485" s="21" t="s">
        <v>117</v>
      </c>
      <c r="C485" s="21" t="s">
        <v>305</v>
      </c>
      <c r="D485" s="21"/>
      <c r="E485" s="4">
        <f>E491+E486</f>
        <v>848.2</v>
      </c>
      <c r="G485" s="39" t="s">
        <v>117</v>
      </c>
      <c r="H485" s="40" t="s">
        <v>305</v>
      </c>
      <c r="I485" s="40"/>
      <c r="J485" s="41">
        <v>848200</v>
      </c>
      <c r="K485" s="16"/>
    </row>
    <row r="486" spans="1:11" ht="15" x14ac:dyDescent="0.2">
      <c r="A486" s="20" t="s">
        <v>483</v>
      </c>
      <c r="B486" s="21" t="s">
        <v>117</v>
      </c>
      <c r="C486" s="21" t="s">
        <v>482</v>
      </c>
      <c r="D486" s="21"/>
      <c r="E486" s="4">
        <f>E487+E489</f>
        <v>598.20000000000005</v>
      </c>
      <c r="G486" s="39" t="s">
        <v>117</v>
      </c>
      <c r="H486" s="40" t="s">
        <v>482</v>
      </c>
      <c r="I486" s="40"/>
      <c r="J486" s="41">
        <v>598200</v>
      </c>
      <c r="K486" s="16"/>
    </row>
    <row r="487" spans="1:11" ht="60" x14ac:dyDescent="0.2">
      <c r="A487" s="20" t="s">
        <v>8</v>
      </c>
      <c r="B487" s="21" t="s">
        <v>117</v>
      </c>
      <c r="C487" s="21" t="s">
        <v>482</v>
      </c>
      <c r="D487" s="21" t="s">
        <v>7</v>
      </c>
      <c r="E487" s="4">
        <f>E488</f>
        <v>486.2</v>
      </c>
      <c r="G487" s="39" t="s">
        <v>117</v>
      </c>
      <c r="H487" s="40" t="s">
        <v>482</v>
      </c>
      <c r="I487" s="40" t="s">
        <v>7</v>
      </c>
      <c r="J487" s="41">
        <v>486200</v>
      </c>
      <c r="K487" s="16"/>
    </row>
    <row r="488" spans="1:11" s="24" customFormat="1" ht="15" x14ac:dyDescent="0.2">
      <c r="A488" s="20" t="s">
        <v>59</v>
      </c>
      <c r="B488" s="21" t="s">
        <v>117</v>
      </c>
      <c r="C488" s="21" t="s">
        <v>482</v>
      </c>
      <c r="D488" s="21" t="s">
        <v>58</v>
      </c>
      <c r="E488" s="4">
        <v>486.2</v>
      </c>
      <c r="G488" s="39" t="s">
        <v>117</v>
      </c>
      <c r="H488" s="40" t="s">
        <v>482</v>
      </c>
      <c r="I488" s="40" t="s">
        <v>58</v>
      </c>
      <c r="J488" s="41">
        <v>486200</v>
      </c>
      <c r="K488" s="16"/>
    </row>
    <row r="489" spans="1:11" ht="15" x14ac:dyDescent="0.2">
      <c r="A489" s="20" t="s">
        <v>21</v>
      </c>
      <c r="B489" s="21" t="s">
        <v>117</v>
      </c>
      <c r="C489" s="21" t="s">
        <v>482</v>
      </c>
      <c r="D489" s="21" t="s">
        <v>20</v>
      </c>
      <c r="E489" s="4">
        <f>E490</f>
        <v>112</v>
      </c>
      <c r="G489" s="39" t="s">
        <v>117</v>
      </c>
      <c r="H489" s="40" t="s">
        <v>482</v>
      </c>
      <c r="I489" s="40" t="s">
        <v>20</v>
      </c>
      <c r="J489" s="41">
        <v>112000</v>
      </c>
      <c r="K489" s="16"/>
    </row>
    <row r="490" spans="1:11" ht="15" x14ac:dyDescent="0.2">
      <c r="A490" s="20" t="s">
        <v>23</v>
      </c>
      <c r="B490" s="21" t="s">
        <v>117</v>
      </c>
      <c r="C490" s="21" t="s">
        <v>482</v>
      </c>
      <c r="D490" s="21" t="s">
        <v>22</v>
      </c>
      <c r="E490" s="4">
        <v>112</v>
      </c>
      <c r="G490" s="39" t="s">
        <v>117</v>
      </c>
      <c r="H490" s="40" t="s">
        <v>482</v>
      </c>
      <c r="I490" s="40" t="s">
        <v>22</v>
      </c>
      <c r="J490" s="41">
        <v>112000</v>
      </c>
      <c r="K490" s="16"/>
    </row>
    <row r="491" spans="1:11" ht="75" x14ac:dyDescent="0.2">
      <c r="A491" s="20" t="s">
        <v>205</v>
      </c>
      <c r="B491" s="21" t="s">
        <v>117</v>
      </c>
      <c r="C491" s="21" t="s">
        <v>354</v>
      </c>
      <c r="D491" s="21"/>
      <c r="E491" s="4">
        <f>E492</f>
        <v>250</v>
      </c>
      <c r="G491" s="39" t="s">
        <v>117</v>
      </c>
      <c r="H491" s="40" t="s">
        <v>354</v>
      </c>
      <c r="I491" s="40"/>
      <c r="J491" s="41">
        <v>250000</v>
      </c>
      <c r="K491" s="16"/>
    </row>
    <row r="492" spans="1:11" ht="60" x14ac:dyDescent="0.2">
      <c r="A492" s="20" t="s">
        <v>8</v>
      </c>
      <c r="B492" s="21" t="s">
        <v>117</v>
      </c>
      <c r="C492" s="21" t="s">
        <v>354</v>
      </c>
      <c r="D492" s="21" t="s">
        <v>7</v>
      </c>
      <c r="E492" s="4">
        <f>E493</f>
        <v>250</v>
      </c>
      <c r="G492" s="39" t="s">
        <v>117</v>
      </c>
      <c r="H492" s="40" t="s">
        <v>354</v>
      </c>
      <c r="I492" s="40" t="s">
        <v>7</v>
      </c>
      <c r="J492" s="41">
        <v>250000</v>
      </c>
      <c r="K492" s="16"/>
    </row>
    <row r="493" spans="1:11" ht="15" x14ac:dyDescent="0.2">
      <c r="A493" s="20" t="s">
        <v>59</v>
      </c>
      <c r="B493" s="21" t="s">
        <v>117</v>
      </c>
      <c r="C493" s="21" t="s">
        <v>354</v>
      </c>
      <c r="D493" s="21" t="s">
        <v>58</v>
      </c>
      <c r="E493" s="4">
        <v>250</v>
      </c>
      <c r="G493" s="39" t="s">
        <v>117</v>
      </c>
      <c r="H493" s="40" t="s">
        <v>354</v>
      </c>
      <c r="I493" s="40" t="s">
        <v>58</v>
      </c>
      <c r="J493" s="41">
        <v>250000</v>
      </c>
      <c r="K493" s="16"/>
    </row>
    <row r="494" spans="1:11" ht="15" x14ac:dyDescent="0.2">
      <c r="A494" s="26" t="s">
        <v>199</v>
      </c>
      <c r="B494" s="18" t="s">
        <v>198</v>
      </c>
      <c r="C494" s="18"/>
      <c r="D494" s="18"/>
      <c r="E494" s="3">
        <f>E495+E504+E508+E524</f>
        <v>25357.9</v>
      </c>
      <c r="G494" s="39" t="s">
        <v>198</v>
      </c>
      <c r="H494" s="40"/>
      <c r="I494" s="40"/>
      <c r="J494" s="41">
        <v>25357900</v>
      </c>
      <c r="K494" s="16"/>
    </row>
    <row r="495" spans="1:11" ht="15" x14ac:dyDescent="0.2">
      <c r="A495" s="20" t="s">
        <v>104</v>
      </c>
      <c r="B495" s="21" t="s">
        <v>198</v>
      </c>
      <c r="C495" s="21" t="s">
        <v>103</v>
      </c>
      <c r="D495" s="21"/>
      <c r="E495" s="4">
        <f>E496</f>
        <v>771</v>
      </c>
      <c r="G495" s="39" t="s">
        <v>198</v>
      </c>
      <c r="H495" s="40" t="s">
        <v>103</v>
      </c>
      <c r="I495" s="40"/>
      <c r="J495" s="41">
        <v>771000</v>
      </c>
      <c r="K495" s="16"/>
    </row>
    <row r="496" spans="1:11" s="24" customFormat="1" ht="30" x14ac:dyDescent="0.2">
      <c r="A496" s="20" t="s">
        <v>106</v>
      </c>
      <c r="B496" s="21" t="s">
        <v>198</v>
      </c>
      <c r="C496" s="21" t="s">
        <v>105</v>
      </c>
      <c r="D496" s="21"/>
      <c r="E496" s="4">
        <f>E497</f>
        <v>771</v>
      </c>
      <c r="G496" s="39" t="s">
        <v>198</v>
      </c>
      <c r="H496" s="40" t="s">
        <v>105</v>
      </c>
      <c r="I496" s="40"/>
      <c r="J496" s="41">
        <v>771000</v>
      </c>
      <c r="K496" s="16"/>
    </row>
    <row r="497" spans="1:11" ht="75" x14ac:dyDescent="0.2">
      <c r="A497" s="23" t="s">
        <v>242</v>
      </c>
      <c r="B497" s="21" t="s">
        <v>198</v>
      </c>
      <c r="C497" s="21" t="s">
        <v>107</v>
      </c>
      <c r="D497" s="21"/>
      <c r="E497" s="4">
        <f>E498+E501</f>
        <v>771</v>
      </c>
      <c r="G497" s="39" t="s">
        <v>198</v>
      </c>
      <c r="H497" s="40" t="s">
        <v>107</v>
      </c>
      <c r="I497" s="40"/>
      <c r="J497" s="41">
        <v>771000</v>
      </c>
      <c r="K497" s="16"/>
    </row>
    <row r="498" spans="1:11" ht="30" x14ac:dyDescent="0.2">
      <c r="A498" s="20" t="s">
        <v>120</v>
      </c>
      <c r="B498" s="21" t="s">
        <v>198</v>
      </c>
      <c r="C498" s="21" t="s">
        <v>119</v>
      </c>
      <c r="D498" s="21"/>
      <c r="E498" s="4">
        <f>E499</f>
        <v>739.7</v>
      </c>
      <c r="G498" s="39" t="s">
        <v>198</v>
      </c>
      <c r="H498" s="40" t="s">
        <v>119</v>
      </c>
      <c r="I498" s="40"/>
      <c r="J498" s="41">
        <v>739700</v>
      </c>
      <c r="K498" s="16"/>
    </row>
    <row r="499" spans="1:11" ht="30" x14ac:dyDescent="0.2">
      <c r="A499" s="20" t="s">
        <v>112</v>
      </c>
      <c r="B499" s="21" t="s">
        <v>198</v>
      </c>
      <c r="C499" s="21" t="s">
        <v>119</v>
      </c>
      <c r="D499" s="21" t="s">
        <v>111</v>
      </c>
      <c r="E499" s="4">
        <f>E500</f>
        <v>739.7</v>
      </c>
      <c r="G499" s="39" t="s">
        <v>198</v>
      </c>
      <c r="H499" s="40" t="s">
        <v>119</v>
      </c>
      <c r="I499" s="40" t="s">
        <v>111</v>
      </c>
      <c r="J499" s="41">
        <v>739700</v>
      </c>
      <c r="K499" s="16"/>
    </row>
    <row r="500" spans="1:11" ht="15" x14ac:dyDescent="0.2">
      <c r="A500" s="20" t="s">
        <v>114</v>
      </c>
      <c r="B500" s="21" t="s">
        <v>198</v>
      </c>
      <c r="C500" s="21" t="s">
        <v>119</v>
      </c>
      <c r="D500" s="21" t="s">
        <v>113</v>
      </c>
      <c r="E500" s="4">
        <v>739.7</v>
      </c>
      <c r="G500" s="39" t="s">
        <v>198</v>
      </c>
      <c r="H500" s="40" t="s">
        <v>119</v>
      </c>
      <c r="I500" s="40" t="s">
        <v>113</v>
      </c>
      <c r="J500" s="41">
        <v>739700</v>
      </c>
      <c r="K500" s="16"/>
    </row>
    <row r="501" spans="1:11" ht="45" x14ac:dyDescent="0.2">
      <c r="A501" s="20" t="s">
        <v>125</v>
      </c>
      <c r="B501" s="21" t="s">
        <v>198</v>
      </c>
      <c r="C501" s="21" t="s">
        <v>250</v>
      </c>
      <c r="D501" s="21"/>
      <c r="E501" s="4">
        <f>E502</f>
        <v>31.3</v>
      </c>
      <c r="G501" s="39" t="s">
        <v>198</v>
      </c>
      <c r="H501" s="40" t="s">
        <v>250</v>
      </c>
      <c r="I501" s="40"/>
      <c r="J501" s="41">
        <v>31300</v>
      </c>
      <c r="K501" s="16"/>
    </row>
    <row r="502" spans="1:11" ht="30" x14ac:dyDescent="0.2">
      <c r="A502" s="20" t="s">
        <v>112</v>
      </c>
      <c r="B502" s="21" t="s">
        <v>198</v>
      </c>
      <c r="C502" s="21" t="s">
        <v>250</v>
      </c>
      <c r="D502" s="21" t="s">
        <v>111</v>
      </c>
      <c r="E502" s="4">
        <f>E503</f>
        <v>31.3</v>
      </c>
      <c r="G502" s="39" t="s">
        <v>198</v>
      </c>
      <c r="H502" s="40" t="s">
        <v>250</v>
      </c>
      <c r="I502" s="40" t="s">
        <v>111</v>
      </c>
      <c r="J502" s="41">
        <v>31300</v>
      </c>
      <c r="K502" s="16"/>
    </row>
    <row r="503" spans="1:11" ht="15" x14ac:dyDescent="0.2">
      <c r="A503" s="20" t="s">
        <v>114</v>
      </c>
      <c r="B503" s="21" t="s">
        <v>198</v>
      </c>
      <c r="C503" s="21" t="s">
        <v>250</v>
      </c>
      <c r="D503" s="21" t="s">
        <v>113</v>
      </c>
      <c r="E503" s="4">
        <v>31.3</v>
      </c>
      <c r="G503" s="39" t="s">
        <v>198</v>
      </c>
      <c r="H503" s="40" t="s">
        <v>250</v>
      </c>
      <c r="I503" s="40" t="s">
        <v>113</v>
      </c>
      <c r="J503" s="41">
        <v>31300</v>
      </c>
      <c r="K503" s="16"/>
    </row>
    <row r="504" spans="1:11" ht="30" x14ac:dyDescent="0.2">
      <c r="A504" s="20" t="s">
        <v>537</v>
      </c>
      <c r="B504" s="21" t="s">
        <v>198</v>
      </c>
      <c r="C504" s="21" t="s">
        <v>355</v>
      </c>
      <c r="D504" s="21"/>
      <c r="E504" s="4">
        <f>E505</f>
        <v>1248.5999999999999</v>
      </c>
      <c r="G504" s="39" t="s">
        <v>198</v>
      </c>
      <c r="H504" s="40" t="s">
        <v>355</v>
      </c>
      <c r="I504" s="40"/>
      <c r="J504" s="41">
        <v>1248600</v>
      </c>
      <c r="K504" s="16"/>
    </row>
    <row r="505" spans="1:11" ht="30" x14ac:dyDescent="0.2">
      <c r="A505" s="20" t="s">
        <v>356</v>
      </c>
      <c r="B505" s="21" t="s">
        <v>198</v>
      </c>
      <c r="C505" s="21" t="s">
        <v>357</v>
      </c>
      <c r="D505" s="21"/>
      <c r="E505" s="4">
        <f>E506</f>
        <v>1248.5999999999999</v>
      </c>
      <c r="G505" s="39" t="s">
        <v>198</v>
      </c>
      <c r="H505" s="40" t="s">
        <v>357</v>
      </c>
      <c r="I505" s="40"/>
      <c r="J505" s="41">
        <v>1248600</v>
      </c>
      <c r="K505" s="16"/>
    </row>
    <row r="506" spans="1:11" ht="30" x14ac:dyDescent="0.2">
      <c r="A506" s="20" t="s">
        <v>112</v>
      </c>
      <c r="B506" s="21" t="s">
        <v>198</v>
      </c>
      <c r="C506" s="21" t="s">
        <v>357</v>
      </c>
      <c r="D506" s="21" t="s">
        <v>111</v>
      </c>
      <c r="E506" s="4">
        <f>E507</f>
        <v>1248.5999999999999</v>
      </c>
      <c r="G506" s="39" t="s">
        <v>198</v>
      </c>
      <c r="H506" s="40" t="s">
        <v>357</v>
      </c>
      <c r="I506" s="40" t="s">
        <v>111</v>
      </c>
      <c r="J506" s="41">
        <v>1248600</v>
      </c>
      <c r="K506" s="16"/>
    </row>
    <row r="507" spans="1:11" ht="15" x14ac:dyDescent="0.2">
      <c r="A507" s="20" t="s">
        <v>114</v>
      </c>
      <c r="B507" s="21" t="s">
        <v>198</v>
      </c>
      <c r="C507" s="21" t="s">
        <v>357</v>
      </c>
      <c r="D507" s="21" t="s">
        <v>113</v>
      </c>
      <c r="E507" s="4">
        <v>1248.5999999999999</v>
      </c>
      <c r="G507" s="39" t="s">
        <v>198</v>
      </c>
      <c r="H507" s="40" t="s">
        <v>357</v>
      </c>
      <c r="I507" s="40" t="s">
        <v>113</v>
      </c>
      <c r="J507" s="41">
        <v>1248600</v>
      </c>
      <c r="K507" s="16"/>
    </row>
    <row r="508" spans="1:11" ht="30" x14ac:dyDescent="0.2">
      <c r="A508" s="20" t="s">
        <v>344</v>
      </c>
      <c r="B508" s="21" t="s">
        <v>198</v>
      </c>
      <c r="C508" s="21" t="s">
        <v>345</v>
      </c>
      <c r="D508" s="21"/>
      <c r="E508" s="4">
        <f>E509+E513+E517</f>
        <v>14748.300000000001</v>
      </c>
      <c r="G508" s="39" t="s">
        <v>198</v>
      </c>
      <c r="H508" s="40" t="s">
        <v>345</v>
      </c>
      <c r="I508" s="40"/>
      <c r="J508" s="41">
        <v>14748300</v>
      </c>
      <c r="K508" s="16"/>
    </row>
    <row r="509" spans="1:11" ht="45" x14ac:dyDescent="0.2">
      <c r="A509" s="20" t="s">
        <v>358</v>
      </c>
      <c r="B509" s="21" t="s">
        <v>198</v>
      </c>
      <c r="C509" s="21" t="s">
        <v>359</v>
      </c>
      <c r="D509" s="21"/>
      <c r="E509" s="4">
        <f>E510</f>
        <v>6462.1</v>
      </c>
      <c r="G509" s="39" t="s">
        <v>198</v>
      </c>
      <c r="H509" s="40" t="s">
        <v>359</v>
      </c>
      <c r="I509" s="40"/>
      <c r="J509" s="41">
        <v>6462100</v>
      </c>
      <c r="K509" s="16"/>
    </row>
    <row r="510" spans="1:11" ht="15" x14ac:dyDescent="0.2">
      <c r="A510" s="20" t="s">
        <v>360</v>
      </c>
      <c r="B510" s="21" t="s">
        <v>198</v>
      </c>
      <c r="C510" s="21" t="s">
        <v>361</v>
      </c>
      <c r="D510" s="21"/>
      <c r="E510" s="4">
        <f>E511</f>
        <v>6462.1</v>
      </c>
      <c r="G510" s="39" t="s">
        <v>198</v>
      </c>
      <c r="H510" s="40" t="s">
        <v>361</v>
      </c>
      <c r="I510" s="40"/>
      <c r="J510" s="41">
        <v>6462100</v>
      </c>
      <c r="K510" s="16"/>
    </row>
    <row r="511" spans="1:11" ht="30" x14ac:dyDescent="0.2">
      <c r="A511" s="20" t="s">
        <v>112</v>
      </c>
      <c r="B511" s="21" t="s">
        <v>198</v>
      </c>
      <c r="C511" s="21" t="s">
        <v>361</v>
      </c>
      <c r="D511" s="21" t="s">
        <v>111</v>
      </c>
      <c r="E511" s="4">
        <f>E512</f>
        <v>6462.1</v>
      </c>
      <c r="G511" s="39" t="s">
        <v>198</v>
      </c>
      <c r="H511" s="40" t="s">
        <v>361</v>
      </c>
      <c r="I511" s="40" t="s">
        <v>111</v>
      </c>
      <c r="J511" s="41">
        <v>6462100</v>
      </c>
      <c r="K511" s="16"/>
    </row>
    <row r="512" spans="1:11" ht="15" x14ac:dyDescent="0.2">
      <c r="A512" s="20" t="s">
        <v>114</v>
      </c>
      <c r="B512" s="21" t="s">
        <v>198</v>
      </c>
      <c r="C512" s="21" t="s">
        <v>361</v>
      </c>
      <c r="D512" s="21" t="s">
        <v>113</v>
      </c>
      <c r="E512" s="4">
        <v>6462.1</v>
      </c>
      <c r="G512" s="39" t="s">
        <v>198</v>
      </c>
      <c r="H512" s="40" t="s">
        <v>361</v>
      </c>
      <c r="I512" s="40" t="s">
        <v>113</v>
      </c>
      <c r="J512" s="41">
        <v>6462100</v>
      </c>
      <c r="K512" s="16"/>
    </row>
    <row r="513" spans="1:11" ht="45" x14ac:dyDescent="0.2">
      <c r="A513" s="20" t="s">
        <v>362</v>
      </c>
      <c r="B513" s="21" t="s">
        <v>198</v>
      </c>
      <c r="C513" s="21" t="s">
        <v>363</v>
      </c>
      <c r="D513" s="21"/>
      <c r="E513" s="4">
        <f>E514</f>
        <v>7196.6</v>
      </c>
      <c r="G513" s="39" t="s">
        <v>198</v>
      </c>
      <c r="H513" s="40" t="s">
        <v>363</v>
      </c>
      <c r="I513" s="40"/>
      <c r="J513" s="41">
        <v>7196600</v>
      </c>
      <c r="K513" s="16"/>
    </row>
    <row r="514" spans="1:11" ht="15" x14ac:dyDescent="0.2">
      <c r="A514" s="20" t="s">
        <v>364</v>
      </c>
      <c r="B514" s="21" t="s">
        <v>198</v>
      </c>
      <c r="C514" s="21" t="s">
        <v>365</v>
      </c>
      <c r="D514" s="21"/>
      <c r="E514" s="4">
        <f>E515</f>
        <v>7196.6</v>
      </c>
      <c r="G514" s="39" t="s">
        <v>198</v>
      </c>
      <c r="H514" s="40" t="s">
        <v>365</v>
      </c>
      <c r="I514" s="40"/>
      <c r="J514" s="41">
        <v>7196600</v>
      </c>
      <c r="K514" s="16"/>
    </row>
    <row r="515" spans="1:11" ht="30" x14ac:dyDescent="0.2">
      <c r="A515" s="20" t="s">
        <v>112</v>
      </c>
      <c r="B515" s="21" t="s">
        <v>198</v>
      </c>
      <c r="C515" s="21" t="s">
        <v>365</v>
      </c>
      <c r="D515" s="21" t="s">
        <v>111</v>
      </c>
      <c r="E515" s="4">
        <f>E516</f>
        <v>7196.6</v>
      </c>
      <c r="G515" s="39" t="s">
        <v>198</v>
      </c>
      <c r="H515" s="40" t="s">
        <v>365</v>
      </c>
      <c r="I515" s="40" t="s">
        <v>111</v>
      </c>
      <c r="J515" s="41">
        <v>7196600</v>
      </c>
      <c r="K515" s="16"/>
    </row>
    <row r="516" spans="1:11" ht="15" x14ac:dyDescent="0.2">
      <c r="A516" s="20" t="s">
        <v>114</v>
      </c>
      <c r="B516" s="21" t="s">
        <v>198</v>
      </c>
      <c r="C516" s="21" t="s">
        <v>365</v>
      </c>
      <c r="D516" s="21" t="s">
        <v>113</v>
      </c>
      <c r="E516" s="4">
        <v>7196.6</v>
      </c>
      <c r="G516" s="39" t="s">
        <v>198</v>
      </c>
      <c r="H516" s="40" t="s">
        <v>365</v>
      </c>
      <c r="I516" s="40" t="s">
        <v>113</v>
      </c>
      <c r="J516" s="41">
        <v>7196600</v>
      </c>
      <c r="K516" s="16"/>
    </row>
    <row r="517" spans="1:11" ht="30" x14ac:dyDescent="0.2">
      <c r="A517" s="20" t="s">
        <v>605</v>
      </c>
      <c r="B517" s="21" t="s">
        <v>198</v>
      </c>
      <c r="C517" s="21" t="s">
        <v>480</v>
      </c>
      <c r="D517" s="21"/>
      <c r="E517" s="4">
        <f>E518+E521</f>
        <v>1089.5999999999999</v>
      </c>
      <c r="G517" s="39" t="s">
        <v>198</v>
      </c>
      <c r="H517" s="40" t="s">
        <v>480</v>
      </c>
      <c r="I517" s="40"/>
      <c r="J517" s="41">
        <v>1089600</v>
      </c>
      <c r="K517" s="16"/>
    </row>
    <row r="518" spans="1:11" ht="15" x14ac:dyDescent="0.2">
      <c r="A518" s="38" t="s">
        <v>360</v>
      </c>
      <c r="B518" s="37" t="s">
        <v>198</v>
      </c>
      <c r="C518" s="37" t="s">
        <v>607</v>
      </c>
      <c r="D518" s="37"/>
      <c r="E518" s="51">
        <f>E519</f>
        <v>1061.5999999999999</v>
      </c>
      <c r="G518" s="39" t="s">
        <v>198</v>
      </c>
      <c r="H518" s="40" t="s">
        <v>481</v>
      </c>
      <c r="I518" s="40"/>
      <c r="J518" s="41">
        <v>1089600</v>
      </c>
      <c r="K518" s="16"/>
    </row>
    <row r="519" spans="1:11" ht="30" x14ac:dyDescent="0.2">
      <c r="A519" s="38" t="s">
        <v>112</v>
      </c>
      <c r="B519" s="37" t="s">
        <v>198</v>
      </c>
      <c r="C519" s="37" t="s">
        <v>607</v>
      </c>
      <c r="D519" s="37" t="s">
        <v>111</v>
      </c>
      <c r="E519" s="51">
        <f>E520</f>
        <v>1061.5999999999999</v>
      </c>
      <c r="G519" s="39" t="s">
        <v>198</v>
      </c>
      <c r="H519" s="40" t="s">
        <v>481</v>
      </c>
      <c r="I519" s="40" t="s">
        <v>111</v>
      </c>
      <c r="J519" s="41">
        <v>1089600</v>
      </c>
      <c r="K519" s="16"/>
    </row>
    <row r="520" spans="1:11" ht="15" x14ac:dyDescent="0.2">
      <c r="A520" s="38" t="s">
        <v>114</v>
      </c>
      <c r="B520" s="37" t="s">
        <v>198</v>
      </c>
      <c r="C520" s="37" t="s">
        <v>607</v>
      </c>
      <c r="D520" s="37" t="s">
        <v>113</v>
      </c>
      <c r="E520" s="51">
        <v>1061.5999999999999</v>
      </c>
      <c r="G520" s="39" t="s">
        <v>198</v>
      </c>
      <c r="H520" s="40" t="s">
        <v>481</v>
      </c>
      <c r="I520" s="40" t="s">
        <v>113</v>
      </c>
      <c r="J520" s="41">
        <v>1089600</v>
      </c>
      <c r="K520" s="16"/>
    </row>
    <row r="521" spans="1:11" ht="15" x14ac:dyDescent="0.2">
      <c r="A521" s="38" t="s">
        <v>364</v>
      </c>
      <c r="B521" s="37" t="s">
        <v>198</v>
      </c>
      <c r="C521" s="37" t="s">
        <v>608</v>
      </c>
      <c r="D521" s="37"/>
      <c r="E521" s="51">
        <f>E522</f>
        <v>28</v>
      </c>
      <c r="G521" s="39"/>
      <c r="H521" s="40"/>
      <c r="I521" s="40"/>
      <c r="J521" s="41"/>
      <c r="K521" s="16"/>
    </row>
    <row r="522" spans="1:11" ht="30" x14ac:dyDescent="0.2">
      <c r="A522" s="20" t="s">
        <v>112</v>
      </c>
      <c r="B522" s="21" t="s">
        <v>198</v>
      </c>
      <c r="C522" s="37" t="s">
        <v>608</v>
      </c>
      <c r="D522" s="21" t="s">
        <v>111</v>
      </c>
      <c r="E522" s="4">
        <f>E523</f>
        <v>28</v>
      </c>
      <c r="G522" s="39"/>
      <c r="H522" s="40"/>
      <c r="I522" s="40"/>
      <c r="J522" s="41"/>
      <c r="K522" s="16"/>
    </row>
    <row r="523" spans="1:11" ht="15" x14ac:dyDescent="0.2">
      <c r="A523" s="20" t="s">
        <v>114</v>
      </c>
      <c r="B523" s="21" t="s">
        <v>198</v>
      </c>
      <c r="C523" s="37" t="s">
        <v>608</v>
      </c>
      <c r="D523" s="21" t="s">
        <v>113</v>
      </c>
      <c r="E523" s="4">
        <v>28</v>
      </c>
      <c r="G523" s="39"/>
      <c r="H523" s="40"/>
      <c r="I523" s="40"/>
      <c r="J523" s="41"/>
      <c r="K523" s="16"/>
    </row>
    <row r="524" spans="1:11" ht="45" x14ac:dyDescent="0.2">
      <c r="A524" s="20" t="s">
        <v>366</v>
      </c>
      <c r="B524" s="21" t="s">
        <v>198</v>
      </c>
      <c r="C524" s="21" t="s">
        <v>367</v>
      </c>
      <c r="D524" s="21"/>
      <c r="E524" s="4">
        <f>E525</f>
        <v>8590</v>
      </c>
      <c r="G524" s="39" t="s">
        <v>198</v>
      </c>
      <c r="H524" s="40" t="s">
        <v>367</v>
      </c>
      <c r="I524" s="40"/>
      <c r="J524" s="41">
        <v>8590000</v>
      </c>
      <c r="K524" s="16"/>
    </row>
    <row r="525" spans="1:11" ht="45" x14ac:dyDescent="0.2">
      <c r="A525" s="20" t="s">
        <v>207</v>
      </c>
      <c r="B525" s="21" t="s">
        <v>198</v>
      </c>
      <c r="C525" s="21" t="s">
        <v>368</v>
      </c>
      <c r="D525" s="21"/>
      <c r="E525" s="4">
        <f>E526+E529</f>
        <v>8590</v>
      </c>
      <c r="G525" s="39" t="s">
        <v>198</v>
      </c>
      <c r="H525" s="40" t="s">
        <v>368</v>
      </c>
      <c r="I525" s="40"/>
      <c r="J525" s="41">
        <v>8590000</v>
      </c>
      <c r="K525" s="16"/>
    </row>
    <row r="526" spans="1:11" ht="15" x14ac:dyDescent="0.2">
      <c r="A526" s="20" t="s">
        <v>369</v>
      </c>
      <c r="B526" s="21" t="s">
        <v>198</v>
      </c>
      <c r="C526" s="21" t="s">
        <v>370</v>
      </c>
      <c r="D526" s="21"/>
      <c r="E526" s="4">
        <f>E527</f>
        <v>3943.4</v>
      </c>
      <c r="G526" s="39" t="s">
        <v>198</v>
      </c>
      <c r="H526" s="40" t="s">
        <v>370</v>
      </c>
      <c r="I526" s="40"/>
      <c r="J526" s="41">
        <v>3943400</v>
      </c>
      <c r="K526" s="16"/>
    </row>
    <row r="527" spans="1:11" ht="30" x14ac:dyDescent="0.2">
      <c r="A527" s="20" t="s">
        <v>112</v>
      </c>
      <c r="B527" s="21" t="s">
        <v>198</v>
      </c>
      <c r="C527" s="21" t="s">
        <v>370</v>
      </c>
      <c r="D527" s="21" t="s">
        <v>111</v>
      </c>
      <c r="E527" s="4">
        <f>E528</f>
        <v>3943.4</v>
      </c>
      <c r="G527" s="39" t="s">
        <v>198</v>
      </c>
      <c r="H527" s="40" t="s">
        <v>370</v>
      </c>
      <c r="I527" s="40" t="s">
        <v>111</v>
      </c>
      <c r="J527" s="41">
        <v>3943400</v>
      </c>
      <c r="K527" s="16"/>
    </row>
    <row r="528" spans="1:11" ht="15" x14ac:dyDescent="0.2">
      <c r="A528" s="20" t="s">
        <v>114</v>
      </c>
      <c r="B528" s="21" t="s">
        <v>198</v>
      </c>
      <c r="C528" s="21" t="s">
        <v>370</v>
      </c>
      <c r="D528" s="21" t="s">
        <v>113</v>
      </c>
      <c r="E528" s="30">
        <f>3934.9+8.5</f>
        <v>3943.4</v>
      </c>
      <c r="G528" s="39" t="s">
        <v>198</v>
      </c>
      <c r="H528" s="40" t="s">
        <v>370</v>
      </c>
      <c r="I528" s="40" t="s">
        <v>113</v>
      </c>
      <c r="J528" s="41">
        <v>3943400</v>
      </c>
      <c r="K528" s="16"/>
    </row>
    <row r="529" spans="1:11" ht="15" x14ac:dyDescent="0.2">
      <c r="A529" s="20" t="s">
        <v>371</v>
      </c>
      <c r="B529" s="21" t="s">
        <v>198</v>
      </c>
      <c r="C529" s="21" t="s">
        <v>372</v>
      </c>
      <c r="D529" s="21"/>
      <c r="E529" s="4">
        <f>E530</f>
        <v>4646.6000000000004</v>
      </c>
      <c r="G529" s="39" t="s">
        <v>198</v>
      </c>
      <c r="H529" s="40" t="s">
        <v>372</v>
      </c>
      <c r="I529" s="40"/>
      <c r="J529" s="41">
        <v>4646600</v>
      </c>
      <c r="K529" s="16"/>
    </row>
    <row r="530" spans="1:11" ht="30" x14ac:dyDescent="0.2">
      <c r="A530" s="20" t="s">
        <v>112</v>
      </c>
      <c r="B530" s="21" t="s">
        <v>198</v>
      </c>
      <c r="C530" s="21" t="s">
        <v>372</v>
      </c>
      <c r="D530" s="21" t="s">
        <v>111</v>
      </c>
      <c r="E530" s="4">
        <f>E531</f>
        <v>4646.6000000000004</v>
      </c>
      <c r="G530" s="39" t="s">
        <v>198</v>
      </c>
      <c r="H530" s="40" t="s">
        <v>372</v>
      </c>
      <c r="I530" s="40" t="s">
        <v>111</v>
      </c>
      <c r="J530" s="41">
        <v>4646600</v>
      </c>
      <c r="K530" s="16"/>
    </row>
    <row r="531" spans="1:11" ht="15" x14ac:dyDescent="0.2">
      <c r="A531" s="20" t="s">
        <v>114</v>
      </c>
      <c r="B531" s="21" t="s">
        <v>198</v>
      </c>
      <c r="C531" s="21" t="s">
        <v>372</v>
      </c>
      <c r="D531" s="21" t="s">
        <v>113</v>
      </c>
      <c r="E531" s="30">
        <f>4639.8+6.8</f>
        <v>4646.6000000000004</v>
      </c>
      <c r="G531" s="39" t="s">
        <v>198</v>
      </c>
      <c r="H531" s="40" t="s">
        <v>372</v>
      </c>
      <c r="I531" s="40" t="s">
        <v>113</v>
      </c>
      <c r="J531" s="41">
        <v>4646600</v>
      </c>
      <c r="K531" s="16"/>
    </row>
    <row r="532" spans="1:11" ht="30" x14ac:dyDescent="0.2">
      <c r="A532" s="17" t="s">
        <v>210</v>
      </c>
      <c r="B532" s="18" t="s">
        <v>211</v>
      </c>
      <c r="C532" s="18"/>
      <c r="D532" s="18"/>
      <c r="E532" s="3">
        <f>E533</f>
        <v>70</v>
      </c>
      <c r="G532" s="39" t="s">
        <v>211</v>
      </c>
      <c r="H532" s="40"/>
      <c r="I532" s="40"/>
      <c r="J532" s="41">
        <v>70000</v>
      </c>
      <c r="K532" s="16"/>
    </row>
    <row r="533" spans="1:11" ht="30" x14ac:dyDescent="0.2">
      <c r="A533" s="20" t="s">
        <v>534</v>
      </c>
      <c r="B533" s="21" t="s">
        <v>211</v>
      </c>
      <c r="C533" s="21" t="s">
        <v>298</v>
      </c>
      <c r="D533" s="21"/>
      <c r="E533" s="4">
        <f>E534</f>
        <v>70</v>
      </c>
      <c r="G533" s="39" t="s">
        <v>211</v>
      </c>
      <c r="H533" s="40" t="s">
        <v>298</v>
      </c>
      <c r="I533" s="40"/>
      <c r="J533" s="41">
        <v>70000</v>
      </c>
      <c r="K533" s="16"/>
    </row>
    <row r="534" spans="1:11" ht="15" x14ac:dyDescent="0.2">
      <c r="A534" s="20" t="s">
        <v>299</v>
      </c>
      <c r="B534" s="21" t="s">
        <v>211</v>
      </c>
      <c r="C534" s="21" t="s">
        <v>300</v>
      </c>
      <c r="D534" s="21"/>
      <c r="E534" s="4">
        <f>E535</f>
        <v>70</v>
      </c>
      <c r="G534" s="39" t="s">
        <v>211</v>
      </c>
      <c r="H534" s="40" t="s">
        <v>300</v>
      </c>
      <c r="I534" s="40"/>
      <c r="J534" s="41">
        <v>70000</v>
      </c>
      <c r="K534" s="16"/>
    </row>
    <row r="535" spans="1:11" ht="30" x14ac:dyDescent="0.2">
      <c r="A535" s="20" t="s">
        <v>14</v>
      </c>
      <c r="B535" s="21" t="s">
        <v>211</v>
      </c>
      <c r="C535" s="21" t="s">
        <v>300</v>
      </c>
      <c r="D535" s="21" t="s">
        <v>13</v>
      </c>
      <c r="E535" s="4">
        <f>E536</f>
        <v>70</v>
      </c>
      <c r="G535" s="39" t="s">
        <v>211</v>
      </c>
      <c r="H535" s="40" t="s">
        <v>300</v>
      </c>
      <c r="I535" s="40" t="s">
        <v>13</v>
      </c>
      <c r="J535" s="41">
        <v>70000</v>
      </c>
      <c r="K535" s="16"/>
    </row>
    <row r="536" spans="1:11" ht="30" x14ac:dyDescent="0.2">
      <c r="A536" s="20" t="s">
        <v>16</v>
      </c>
      <c r="B536" s="21" t="s">
        <v>211</v>
      </c>
      <c r="C536" s="21" t="s">
        <v>300</v>
      </c>
      <c r="D536" s="21" t="s">
        <v>15</v>
      </c>
      <c r="E536" s="4">
        <v>70</v>
      </c>
      <c r="G536" s="39" t="s">
        <v>211</v>
      </c>
      <c r="H536" s="40" t="s">
        <v>300</v>
      </c>
      <c r="I536" s="40" t="s">
        <v>15</v>
      </c>
      <c r="J536" s="41">
        <v>70000</v>
      </c>
      <c r="K536" s="16"/>
    </row>
    <row r="537" spans="1:11" ht="15" x14ac:dyDescent="0.2">
      <c r="A537" s="17" t="s">
        <v>131</v>
      </c>
      <c r="B537" s="18" t="s">
        <v>130</v>
      </c>
      <c r="C537" s="18"/>
      <c r="D537" s="18"/>
      <c r="E537" s="3">
        <f>E547+E557+E538+E553</f>
        <v>1951.6</v>
      </c>
      <c r="G537" s="39" t="s">
        <v>130</v>
      </c>
      <c r="H537" s="40"/>
      <c r="I537" s="40"/>
      <c r="J537" s="41">
        <v>1951600</v>
      </c>
      <c r="K537" s="16"/>
    </row>
    <row r="538" spans="1:11" ht="30" x14ac:dyDescent="0.2">
      <c r="A538" s="20" t="s">
        <v>140</v>
      </c>
      <c r="B538" s="21" t="s">
        <v>130</v>
      </c>
      <c r="C538" s="21" t="s">
        <v>139</v>
      </c>
      <c r="D538" s="21"/>
      <c r="E538" s="4">
        <f>E539</f>
        <v>1296.5999999999999</v>
      </c>
      <c r="G538" s="39" t="s">
        <v>130</v>
      </c>
      <c r="H538" s="40" t="s">
        <v>139</v>
      </c>
      <c r="I538" s="40"/>
      <c r="J538" s="41">
        <v>1296600</v>
      </c>
      <c r="K538" s="16"/>
    </row>
    <row r="539" spans="1:11" ht="30" x14ac:dyDescent="0.2">
      <c r="A539" s="20" t="s">
        <v>221</v>
      </c>
      <c r="B539" s="21" t="s">
        <v>130</v>
      </c>
      <c r="C539" s="21" t="s">
        <v>222</v>
      </c>
      <c r="D539" s="21"/>
      <c r="E539" s="4">
        <f>E540</f>
        <v>1296.5999999999999</v>
      </c>
      <c r="G539" s="39" t="s">
        <v>130</v>
      </c>
      <c r="H539" s="40" t="s">
        <v>222</v>
      </c>
      <c r="I539" s="40"/>
      <c r="J539" s="41">
        <v>1296600</v>
      </c>
      <c r="K539" s="16"/>
    </row>
    <row r="540" spans="1:11" ht="30" x14ac:dyDescent="0.2">
      <c r="A540" s="20" t="s">
        <v>132</v>
      </c>
      <c r="B540" s="21" t="s">
        <v>130</v>
      </c>
      <c r="C540" s="21" t="s">
        <v>253</v>
      </c>
      <c r="D540" s="21"/>
      <c r="E540" s="4">
        <f>E541</f>
        <v>1296.5999999999999</v>
      </c>
      <c r="G540" s="39" t="s">
        <v>130</v>
      </c>
      <c r="H540" s="40" t="s">
        <v>253</v>
      </c>
      <c r="I540" s="40"/>
      <c r="J540" s="41">
        <v>1296600</v>
      </c>
      <c r="K540" s="16"/>
    </row>
    <row r="541" spans="1:11" ht="15" x14ac:dyDescent="0.2">
      <c r="A541" s="20" t="s">
        <v>133</v>
      </c>
      <c r="B541" s="21" t="s">
        <v>130</v>
      </c>
      <c r="C541" s="21" t="s">
        <v>254</v>
      </c>
      <c r="D541" s="21"/>
      <c r="E541" s="4">
        <f>E542+E544</f>
        <v>1296.5999999999999</v>
      </c>
      <c r="G541" s="39" t="s">
        <v>130</v>
      </c>
      <c r="H541" s="40" t="s">
        <v>254</v>
      </c>
      <c r="I541" s="40"/>
      <c r="J541" s="41">
        <v>1296600</v>
      </c>
      <c r="K541" s="16"/>
    </row>
    <row r="542" spans="1:11" ht="15" x14ac:dyDescent="0.2">
      <c r="A542" s="20" t="s">
        <v>129</v>
      </c>
      <c r="B542" s="21" t="s">
        <v>130</v>
      </c>
      <c r="C542" s="21" t="s">
        <v>254</v>
      </c>
      <c r="D542" s="21" t="s">
        <v>128</v>
      </c>
      <c r="E542" s="4">
        <f>E543</f>
        <v>135.30000000000001</v>
      </c>
      <c r="G542" s="39" t="s">
        <v>130</v>
      </c>
      <c r="H542" s="40" t="s">
        <v>254</v>
      </c>
      <c r="I542" s="40" t="s">
        <v>128</v>
      </c>
      <c r="J542" s="41">
        <v>135300</v>
      </c>
      <c r="K542" s="16"/>
    </row>
    <row r="543" spans="1:11" ht="30" x14ac:dyDescent="0.2">
      <c r="A543" s="20" t="s">
        <v>135</v>
      </c>
      <c r="B543" s="21" t="s">
        <v>130</v>
      </c>
      <c r="C543" s="21" t="s">
        <v>254</v>
      </c>
      <c r="D543" s="21" t="s">
        <v>134</v>
      </c>
      <c r="E543" s="4">
        <v>135.30000000000001</v>
      </c>
      <c r="G543" s="39" t="s">
        <v>130</v>
      </c>
      <c r="H543" s="40" t="s">
        <v>254</v>
      </c>
      <c r="I543" s="40" t="s">
        <v>134</v>
      </c>
      <c r="J543" s="41">
        <v>135300</v>
      </c>
      <c r="K543" s="16"/>
    </row>
    <row r="544" spans="1:11" ht="30" x14ac:dyDescent="0.2">
      <c r="A544" s="20" t="s">
        <v>112</v>
      </c>
      <c r="B544" s="21" t="s">
        <v>130</v>
      </c>
      <c r="C544" s="21" t="s">
        <v>254</v>
      </c>
      <c r="D544" s="21" t="s">
        <v>111</v>
      </c>
      <c r="E544" s="4">
        <f>E545+E546</f>
        <v>1161.3</v>
      </c>
      <c r="G544" s="39" t="s">
        <v>130</v>
      </c>
      <c r="H544" s="40" t="s">
        <v>254</v>
      </c>
      <c r="I544" s="40" t="s">
        <v>111</v>
      </c>
      <c r="J544" s="41">
        <v>1161300</v>
      </c>
      <c r="K544" s="16"/>
    </row>
    <row r="545" spans="1:11" ht="15" x14ac:dyDescent="0.2">
      <c r="A545" s="20" t="s">
        <v>114</v>
      </c>
      <c r="B545" s="21" t="s">
        <v>130</v>
      </c>
      <c r="C545" s="21" t="s">
        <v>254</v>
      </c>
      <c r="D545" s="21" t="s">
        <v>113</v>
      </c>
      <c r="E545" s="4">
        <v>973.7</v>
      </c>
      <c r="G545" s="39" t="s">
        <v>130</v>
      </c>
      <c r="H545" s="40" t="s">
        <v>254</v>
      </c>
      <c r="I545" s="40" t="s">
        <v>113</v>
      </c>
      <c r="J545" s="41">
        <v>973700</v>
      </c>
      <c r="K545" s="16"/>
    </row>
    <row r="546" spans="1:11" ht="15" x14ac:dyDescent="0.2">
      <c r="A546" s="20" t="s">
        <v>122</v>
      </c>
      <c r="B546" s="21" t="s">
        <v>130</v>
      </c>
      <c r="C546" s="21" t="s">
        <v>254</v>
      </c>
      <c r="D546" s="21" t="s">
        <v>121</v>
      </c>
      <c r="E546" s="4">
        <v>187.6</v>
      </c>
      <c r="G546" s="39" t="s">
        <v>130</v>
      </c>
      <c r="H546" s="40" t="s">
        <v>254</v>
      </c>
      <c r="I546" s="40" t="s">
        <v>121</v>
      </c>
      <c r="J546" s="41">
        <v>187600</v>
      </c>
      <c r="K546" s="16"/>
    </row>
    <row r="547" spans="1:11" ht="30" x14ac:dyDescent="0.2">
      <c r="A547" s="20" t="s">
        <v>294</v>
      </c>
      <c r="B547" s="21" t="s">
        <v>130</v>
      </c>
      <c r="C547" s="21" t="s">
        <v>295</v>
      </c>
      <c r="D547" s="21"/>
      <c r="E547" s="4">
        <f>E548</f>
        <v>514</v>
      </c>
      <c r="G547" s="39" t="s">
        <v>130</v>
      </c>
      <c r="H547" s="40" t="s">
        <v>295</v>
      </c>
      <c r="I547" s="40"/>
      <c r="J547" s="41">
        <v>514000</v>
      </c>
      <c r="K547" s="16"/>
    </row>
    <row r="548" spans="1:11" ht="30" x14ac:dyDescent="0.2">
      <c r="A548" s="20" t="s">
        <v>136</v>
      </c>
      <c r="B548" s="21" t="s">
        <v>130</v>
      </c>
      <c r="C548" s="21" t="s">
        <v>373</v>
      </c>
      <c r="D548" s="21"/>
      <c r="E548" s="4">
        <f>E549+E551</f>
        <v>514</v>
      </c>
      <c r="G548" s="39" t="s">
        <v>130</v>
      </c>
      <c r="H548" s="40" t="s">
        <v>373</v>
      </c>
      <c r="I548" s="40"/>
      <c r="J548" s="41">
        <v>514000</v>
      </c>
      <c r="K548" s="16"/>
    </row>
    <row r="549" spans="1:11" ht="15" x14ac:dyDescent="0.2">
      <c r="A549" s="20" t="s">
        <v>129</v>
      </c>
      <c r="B549" s="21" t="s">
        <v>130</v>
      </c>
      <c r="C549" s="21" t="s">
        <v>373</v>
      </c>
      <c r="D549" s="21" t="s">
        <v>128</v>
      </c>
      <c r="E549" s="4">
        <f>E550</f>
        <v>313.60000000000002</v>
      </c>
      <c r="G549" s="39" t="s">
        <v>130</v>
      </c>
      <c r="H549" s="40" t="s">
        <v>373</v>
      </c>
      <c r="I549" s="40" t="s">
        <v>128</v>
      </c>
      <c r="J549" s="41">
        <v>313600</v>
      </c>
      <c r="K549" s="16"/>
    </row>
    <row r="550" spans="1:11" ht="30" x14ac:dyDescent="0.2">
      <c r="A550" s="20" t="s">
        <v>135</v>
      </c>
      <c r="B550" s="21" t="s">
        <v>130</v>
      </c>
      <c r="C550" s="21" t="s">
        <v>373</v>
      </c>
      <c r="D550" s="21" t="s">
        <v>134</v>
      </c>
      <c r="E550" s="4">
        <v>313.60000000000002</v>
      </c>
      <c r="G550" s="39" t="s">
        <v>130</v>
      </c>
      <c r="H550" s="40" t="s">
        <v>373</v>
      </c>
      <c r="I550" s="40" t="s">
        <v>134</v>
      </c>
      <c r="J550" s="41">
        <v>313600</v>
      </c>
      <c r="K550" s="16"/>
    </row>
    <row r="551" spans="1:11" ht="30" x14ac:dyDescent="0.2">
      <c r="A551" s="20" t="s">
        <v>112</v>
      </c>
      <c r="B551" s="21" t="s">
        <v>130</v>
      </c>
      <c r="C551" s="21" t="s">
        <v>373</v>
      </c>
      <c r="D551" s="21" t="s">
        <v>111</v>
      </c>
      <c r="E551" s="4">
        <f>E552</f>
        <v>200.4</v>
      </c>
      <c r="G551" s="39" t="s">
        <v>130</v>
      </c>
      <c r="H551" s="40" t="s">
        <v>373</v>
      </c>
      <c r="I551" s="40" t="s">
        <v>111</v>
      </c>
      <c r="J551" s="41">
        <v>200400</v>
      </c>
      <c r="K551" s="16"/>
    </row>
    <row r="552" spans="1:11" ht="15" x14ac:dyDescent="0.2">
      <c r="A552" s="20" t="s">
        <v>114</v>
      </c>
      <c r="B552" s="21" t="s">
        <v>130</v>
      </c>
      <c r="C552" s="21" t="s">
        <v>373</v>
      </c>
      <c r="D552" s="21" t="s">
        <v>113</v>
      </c>
      <c r="E552" s="4">
        <v>200.4</v>
      </c>
      <c r="G552" s="39" t="s">
        <v>130</v>
      </c>
      <c r="H552" s="40" t="s">
        <v>373</v>
      </c>
      <c r="I552" s="40" t="s">
        <v>113</v>
      </c>
      <c r="J552" s="41">
        <v>200400</v>
      </c>
      <c r="K552" s="16"/>
    </row>
    <row r="553" spans="1:11" ht="30" x14ac:dyDescent="0.2">
      <c r="A553" s="20" t="s">
        <v>524</v>
      </c>
      <c r="B553" s="21" t="s">
        <v>130</v>
      </c>
      <c r="C553" s="21" t="s">
        <v>525</v>
      </c>
      <c r="D553" s="21"/>
      <c r="E553" s="4">
        <f>E554</f>
        <v>12.7</v>
      </c>
      <c r="G553" s="39" t="s">
        <v>130</v>
      </c>
      <c r="H553" s="40" t="s">
        <v>525</v>
      </c>
      <c r="I553" s="40"/>
      <c r="J553" s="41">
        <v>12700</v>
      </c>
      <c r="K553" s="16"/>
    </row>
    <row r="554" spans="1:11" ht="30" x14ac:dyDescent="0.2">
      <c r="A554" s="20" t="s">
        <v>526</v>
      </c>
      <c r="B554" s="21" t="s">
        <v>130</v>
      </c>
      <c r="C554" s="21" t="s">
        <v>527</v>
      </c>
      <c r="D554" s="21"/>
      <c r="E554" s="4">
        <f>E555</f>
        <v>12.7</v>
      </c>
      <c r="G554" s="39" t="s">
        <v>130</v>
      </c>
      <c r="H554" s="40" t="s">
        <v>527</v>
      </c>
      <c r="I554" s="40"/>
      <c r="J554" s="41">
        <v>12700</v>
      </c>
      <c r="K554" s="16"/>
    </row>
    <row r="555" spans="1:11" ht="30" x14ac:dyDescent="0.2">
      <c r="A555" s="20" t="s">
        <v>14</v>
      </c>
      <c r="B555" s="21" t="s">
        <v>130</v>
      </c>
      <c r="C555" s="21" t="s">
        <v>527</v>
      </c>
      <c r="D555" s="21" t="s">
        <v>13</v>
      </c>
      <c r="E555" s="4">
        <f>E556</f>
        <v>12.7</v>
      </c>
      <c r="G555" s="39" t="s">
        <v>130</v>
      </c>
      <c r="H555" s="40" t="s">
        <v>527</v>
      </c>
      <c r="I555" s="40" t="s">
        <v>13</v>
      </c>
      <c r="J555" s="41">
        <v>12700</v>
      </c>
      <c r="K555" s="16"/>
    </row>
    <row r="556" spans="1:11" ht="30" x14ac:dyDescent="0.2">
      <c r="A556" s="20" t="s">
        <v>16</v>
      </c>
      <c r="B556" s="21" t="s">
        <v>130</v>
      </c>
      <c r="C556" s="21" t="s">
        <v>527</v>
      </c>
      <c r="D556" s="21" t="s">
        <v>15</v>
      </c>
      <c r="E556" s="4">
        <v>12.7</v>
      </c>
      <c r="G556" s="39" t="s">
        <v>130</v>
      </c>
      <c r="H556" s="40" t="s">
        <v>527</v>
      </c>
      <c r="I556" s="40" t="s">
        <v>15</v>
      </c>
      <c r="J556" s="41">
        <v>12700</v>
      </c>
      <c r="K556" s="16"/>
    </row>
    <row r="557" spans="1:11" ht="15" x14ac:dyDescent="0.2">
      <c r="A557" s="20" t="s">
        <v>285</v>
      </c>
      <c r="B557" s="21" t="s">
        <v>130</v>
      </c>
      <c r="C557" s="21" t="s">
        <v>286</v>
      </c>
      <c r="D557" s="21"/>
      <c r="E557" s="4">
        <f>E558</f>
        <v>128.30000000000001</v>
      </c>
      <c r="G557" s="39" t="s">
        <v>130</v>
      </c>
      <c r="H557" s="40" t="s">
        <v>286</v>
      </c>
      <c r="I557" s="40"/>
      <c r="J557" s="41">
        <v>128300</v>
      </c>
      <c r="K557" s="16"/>
    </row>
    <row r="558" spans="1:11" ht="15" x14ac:dyDescent="0.2">
      <c r="A558" s="20" t="s">
        <v>374</v>
      </c>
      <c r="B558" s="21" t="s">
        <v>130</v>
      </c>
      <c r="C558" s="21" t="s">
        <v>375</v>
      </c>
      <c r="D558" s="21"/>
      <c r="E558" s="4">
        <f>E559+E561</f>
        <v>128.30000000000001</v>
      </c>
      <c r="G558" s="39" t="s">
        <v>130</v>
      </c>
      <c r="H558" s="40" t="s">
        <v>375</v>
      </c>
      <c r="I558" s="40"/>
      <c r="J558" s="41">
        <v>128300</v>
      </c>
      <c r="K558" s="16"/>
    </row>
    <row r="559" spans="1:11" ht="60" x14ac:dyDescent="0.2">
      <c r="A559" s="20" t="s">
        <v>8</v>
      </c>
      <c r="B559" s="21" t="s">
        <v>130</v>
      </c>
      <c r="C559" s="21" t="s">
        <v>375</v>
      </c>
      <c r="D559" s="21" t="s">
        <v>7</v>
      </c>
      <c r="E559" s="4">
        <f>E560</f>
        <v>6.8</v>
      </c>
      <c r="G559" s="39" t="s">
        <v>130</v>
      </c>
      <c r="H559" s="40" t="s">
        <v>375</v>
      </c>
      <c r="I559" s="40" t="s">
        <v>7</v>
      </c>
      <c r="J559" s="41">
        <v>6800</v>
      </c>
      <c r="K559" s="16"/>
    </row>
    <row r="560" spans="1:11" ht="15" x14ac:dyDescent="0.2">
      <c r="A560" s="20" t="s">
        <v>59</v>
      </c>
      <c r="B560" s="21" t="s">
        <v>130</v>
      </c>
      <c r="C560" s="21" t="s">
        <v>375</v>
      </c>
      <c r="D560" s="21" t="s">
        <v>58</v>
      </c>
      <c r="E560" s="4">
        <v>6.8</v>
      </c>
      <c r="G560" s="39" t="s">
        <v>130</v>
      </c>
      <c r="H560" s="40" t="s">
        <v>375</v>
      </c>
      <c r="I560" s="40" t="s">
        <v>58</v>
      </c>
      <c r="J560" s="41">
        <v>6800</v>
      </c>
      <c r="K560" s="16"/>
    </row>
    <row r="561" spans="1:11" ht="30" x14ac:dyDescent="0.2">
      <c r="A561" s="20" t="s">
        <v>14</v>
      </c>
      <c r="B561" s="21" t="s">
        <v>130</v>
      </c>
      <c r="C561" s="21" t="s">
        <v>375</v>
      </c>
      <c r="D561" s="21" t="s">
        <v>13</v>
      </c>
      <c r="E561" s="4">
        <f>E562</f>
        <v>121.5</v>
      </c>
      <c r="G561" s="39" t="s">
        <v>130</v>
      </c>
      <c r="H561" s="40" t="s">
        <v>375</v>
      </c>
      <c r="I561" s="40" t="s">
        <v>13</v>
      </c>
      <c r="J561" s="41">
        <v>121500</v>
      </c>
      <c r="K561" s="16"/>
    </row>
    <row r="562" spans="1:11" ht="30" x14ac:dyDescent="0.2">
      <c r="A562" s="20" t="s">
        <v>16</v>
      </c>
      <c r="B562" s="21" t="s">
        <v>130</v>
      </c>
      <c r="C562" s="21" t="s">
        <v>375</v>
      </c>
      <c r="D562" s="21" t="s">
        <v>15</v>
      </c>
      <c r="E562" s="4">
        <v>121.5</v>
      </c>
      <c r="G562" s="39" t="s">
        <v>130</v>
      </c>
      <c r="H562" s="40" t="s">
        <v>375</v>
      </c>
      <c r="I562" s="40" t="s">
        <v>15</v>
      </c>
      <c r="J562" s="41">
        <v>121500</v>
      </c>
      <c r="K562" s="16"/>
    </row>
    <row r="563" spans="1:11" ht="15" x14ac:dyDescent="0.2">
      <c r="A563" s="17" t="s">
        <v>138</v>
      </c>
      <c r="B563" s="18" t="s">
        <v>137</v>
      </c>
      <c r="C563" s="18"/>
      <c r="D563" s="18"/>
      <c r="E563" s="3">
        <f>E564+E587+E594+E601+E606+E611+E624</f>
        <v>14772.1</v>
      </c>
      <c r="G563" s="39" t="s">
        <v>137</v>
      </c>
      <c r="H563" s="40"/>
      <c r="I563" s="40"/>
      <c r="J563" s="41">
        <v>14772100</v>
      </c>
      <c r="K563" s="16"/>
    </row>
    <row r="564" spans="1:11" ht="30" x14ac:dyDescent="0.2">
      <c r="A564" s="20" t="s">
        <v>140</v>
      </c>
      <c r="B564" s="21" t="s">
        <v>137</v>
      </c>
      <c r="C564" s="21" t="s">
        <v>139</v>
      </c>
      <c r="D564" s="21"/>
      <c r="E564" s="4">
        <f>E565+E578</f>
        <v>3921.1000000000004</v>
      </c>
      <c r="G564" s="39" t="s">
        <v>137</v>
      </c>
      <c r="H564" s="40" t="s">
        <v>139</v>
      </c>
      <c r="I564" s="40"/>
      <c r="J564" s="41">
        <v>3921100</v>
      </c>
      <c r="K564" s="16"/>
    </row>
    <row r="565" spans="1:11" ht="30" x14ac:dyDescent="0.2">
      <c r="A565" s="20" t="s">
        <v>255</v>
      </c>
      <c r="B565" s="21" t="s">
        <v>137</v>
      </c>
      <c r="C565" s="21" t="s">
        <v>141</v>
      </c>
      <c r="D565" s="21"/>
      <c r="E565" s="4">
        <f>E566+E572</f>
        <v>90</v>
      </c>
      <c r="G565" s="39" t="s">
        <v>137</v>
      </c>
      <c r="H565" s="40" t="s">
        <v>141</v>
      </c>
      <c r="I565" s="40"/>
      <c r="J565" s="41">
        <v>90000</v>
      </c>
      <c r="K565" s="16"/>
    </row>
    <row r="566" spans="1:11" ht="45" x14ac:dyDescent="0.2">
      <c r="A566" s="20" t="s">
        <v>143</v>
      </c>
      <c r="B566" s="21" t="s">
        <v>137</v>
      </c>
      <c r="C566" s="21" t="s">
        <v>142</v>
      </c>
      <c r="D566" s="21"/>
      <c r="E566" s="4">
        <f>E567</f>
        <v>76.400000000000006</v>
      </c>
      <c r="G566" s="39" t="s">
        <v>137</v>
      </c>
      <c r="H566" s="40" t="s">
        <v>142</v>
      </c>
      <c r="I566" s="40"/>
      <c r="J566" s="41">
        <v>76400</v>
      </c>
      <c r="K566" s="16"/>
    </row>
    <row r="567" spans="1:11" ht="45" x14ac:dyDescent="0.2">
      <c r="A567" s="23" t="s">
        <v>256</v>
      </c>
      <c r="B567" s="21" t="s">
        <v>137</v>
      </c>
      <c r="C567" s="21" t="s">
        <v>144</v>
      </c>
      <c r="D567" s="21"/>
      <c r="E567" s="4">
        <f>E568+E570</f>
        <v>76.400000000000006</v>
      </c>
      <c r="G567" s="39" t="s">
        <v>137</v>
      </c>
      <c r="H567" s="40" t="s">
        <v>144</v>
      </c>
      <c r="I567" s="40"/>
      <c r="J567" s="41">
        <v>76400</v>
      </c>
      <c r="K567" s="16"/>
    </row>
    <row r="568" spans="1:11" ht="60" x14ac:dyDescent="0.2">
      <c r="A568" s="20" t="s">
        <v>8</v>
      </c>
      <c r="B568" s="21" t="s">
        <v>137</v>
      </c>
      <c r="C568" s="21" t="s">
        <v>144</v>
      </c>
      <c r="D568" s="21" t="s">
        <v>7</v>
      </c>
      <c r="E568" s="4">
        <f>E569</f>
        <v>69.5</v>
      </c>
      <c r="G568" s="39" t="s">
        <v>137</v>
      </c>
      <c r="H568" s="40" t="s">
        <v>144</v>
      </c>
      <c r="I568" s="40" t="s">
        <v>7</v>
      </c>
      <c r="J568" s="41">
        <v>69500</v>
      </c>
      <c r="K568" s="16"/>
    </row>
    <row r="569" spans="1:11" ht="30" x14ac:dyDescent="0.2">
      <c r="A569" s="20" t="s">
        <v>10</v>
      </c>
      <c r="B569" s="21" t="s">
        <v>137</v>
      </c>
      <c r="C569" s="21" t="s">
        <v>144</v>
      </c>
      <c r="D569" s="21" t="s">
        <v>9</v>
      </c>
      <c r="E569" s="4">
        <v>69.5</v>
      </c>
      <c r="G569" s="39" t="s">
        <v>137</v>
      </c>
      <c r="H569" s="40" t="s">
        <v>144</v>
      </c>
      <c r="I569" s="40" t="s">
        <v>9</v>
      </c>
      <c r="J569" s="41">
        <v>69500</v>
      </c>
      <c r="K569" s="16"/>
    </row>
    <row r="570" spans="1:11" ht="30" x14ac:dyDescent="0.2">
      <c r="A570" s="20" t="s">
        <v>14</v>
      </c>
      <c r="B570" s="21" t="s">
        <v>137</v>
      </c>
      <c r="C570" s="21" t="s">
        <v>144</v>
      </c>
      <c r="D570" s="21" t="s">
        <v>13</v>
      </c>
      <c r="E570" s="4">
        <f>E571</f>
        <v>6.9</v>
      </c>
      <c r="G570" s="39" t="s">
        <v>137</v>
      </c>
      <c r="H570" s="40" t="s">
        <v>144</v>
      </c>
      <c r="I570" s="40" t="s">
        <v>13</v>
      </c>
      <c r="J570" s="41">
        <v>6900</v>
      </c>
      <c r="K570" s="16"/>
    </row>
    <row r="571" spans="1:11" ht="30" x14ac:dyDescent="0.2">
      <c r="A571" s="20" t="s">
        <v>16</v>
      </c>
      <c r="B571" s="21" t="s">
        <v>137</v>
      </c>
      <c r="C571" s="21" t="s">
        <v>144</v>
      </c>
      <c r="D571" s="21" t="s">
        <v>15</v>
      </c>
      <c r="E571" s="4">
        <v>6.9</v>
      </c>
      <c r="G571" s="39" t="s">
        <v>137</v>
      </c>
      <c r="H571" s="40" t="s">
        <v>144</v>
      </c>
      <c r="I571" s="40" t="s">
        <v>15</v>
      </c>
      <c r="J571" s="41">
        <v>6900</v>
      </c>
      <c r="K571" s="16"/>
    </row>
    <row r="572" spans="1:11" ht="45" x14ac:dyDescent="0.2">
      <c r="A572" s="20" t="s">
        <v>145</v>
      </c>
      <c r="B572" s="21" t="s">
        <v>137</v>
      </c>
      <c r="C572" s="21" t="s">
        <v>257</v>
      </c>
      <c r="D572" s="21"/>
      <c r="E572" s="4">
        <f>E573</f>
        <v>13.6</v>
      </c>
      <c r="G572" s="39" t="s">
        <v>137</v>
      </c>
      <c r="H572" s="40" t="s">
        <v>257</v>
      </c>
      <c r="I572" s="40"/>
      <c r="J572" s="41">
        <v>13600</v>
      </c>
      <c r="K572" s="16"/>
    </row>
    <row r="573" spans="1:11" ht="45" x14ac:dyDescent="0.2">
      <c r="A573" s="20" t="s">
        <v>146</v>
      </c>
      <c r="B573" s="21" t="s">
        <v>137</v>
      </c>
      <c r="C573" s="21" t="s">
        <v>513</v>
      </c>
      <c r="D573" s="21"/>
      <c r="E573" s="4">
        <f>E574+E576</f>
        <v>13.6</v>
      </c>
      <c r="G573" s="39" t="s">
        <v>137</v>
      </c>
      <c r="H573" s="40" t="s">
        <v>513</v>
      </c>
      <c r="I573" s="40"/>
      <c r="J573" s="41">
        <v>13600</v>
      </c>
      <c r="K573" s="16"/>
    </row>
    <row r="574" spans="1:11" ht="60" x14ac:dyDescent="0.2">
      <c r="A574" s="20" t="s">
        <v>8</v>
      </c>
      <c r="B574" s="21" t="s">
        <v>137</v>
      </c>
      <c r="C574" s="21" t="s">
        <v>513</v>
      </c>
      <c r="D574" s="21" t="s">
        <v>7</v>
      </c>
      <c r="E574" s="4">
        <f>E575</f>
        <v>12.4</v>
      </c>
      <c r="G574" s="39" t="s">
        <v>137</v>
      </c>
      <c r="H574" s="40" t="s">
        <v>513</v>
      </c>
      <c r="I574" s="40" t="s">
        <v>7</v>
      </c>
      <c r="J574" s="41">
        <v>12400</v>
      </c>
      <c r="K574" s="16"/>
    </row>
    <row r="575" spans="1:11" ht="30" x14ac:dyDescent="0.2">
      <c r="A575" s="20" t="s">
        <v>10</v>
      </c>
      <c r="B575" s="21" t="s">
        <v>137</v>
      </c>
      <c r="C575" s="21" t="s">
        <v>513</v>
      </c>
      <c r="D575" s="21" t="s">
        <v>9</v>
      </c>
      <c r="E575" s="4">
        <v>12.4</v>
      </c>
      <c r="G575" s="39" t="s">
        <v>137</v>
      </c>
      <c r="H575" s="40" t="s">
        <v>513</v>
      </c>
      <c r="I575" s="40" t="s">
        <v>9</v>
      </c>
      <c r="J575" s="41">
        <v>12400</v>
      </c>
      <c r="K575" s="16"/>
    </row>
    <row r="576" spans="1:11" ht="30" x14ac:dyDescent="0.2">
      <c r="A576" s="20" t="s">
        <v>14</v>
      </c>
      <c r="B576" s="21" t="s">
        <v>137</v>
      </c>
      <c r="C576" s="21" t="s">
        <v>513</v>
      </c>
      <c r="D576" s="21" t="s">
        <v>13</v>
      </c>
      <c r="E576" s="4">
        <f>E577</f>
        <v>1.2</v>
      </c>
      <c r="G576" s="39" t="s">
        <v>137</v>
      </c>
      <c r="H576" s="40" t="s">
        <v>513</v>
      </c>
      <c r="I576" s="40" t="s">
        <v>13</v>
      </c>
      <c r="J576" s="41">
        <v>1200</v>
      </c>
      <c r="K576" s="16"/>
    </row>
    <row r="577" spans="1:11" ht="30" x14ac:dyDescent="0.2">
      <c r="A577" s="20" t="s">
        <v>16</v>
      </c>
      <c r="B577" s="21" t="s">
        <v>137</v>
      </c>
      <c r="C577" s="21" t="s">
        <v>513</v>
      </c>
      <c r="D577" s="21" t="s">
        <v>15</v>
      </c>
      <c r="E577" s="4">
        <v>1.2</v>
      </c>
      <c r="G577" s="39" t="s">
        <v>137</v>
      </c>
      <c r="H577" s="40" t="s">
        <v>513</v>
      </c>
      <c r="I577" s="40" t="s">
        <v>15</v>
      </c>
      <c r="J577" s="41">
        <v>1200</v>
      </c>
      <c r="K577" s="16"/>
    </row>
    <row r="578" spans="1:11" ht="30" x14ac:dyDescent="0.2">
      <c r="A578" s="20" t="s">
        <v>221</v>
      </c>
      <c r="B578" s="21" t="s">
        <v>137</v>
      </c>
      <c r="C578" s="21" t="s">
        <v>222</v>
      </c>
      <c r="D578" s="21"/>
      <c r="E578" s="4">
        <f>E579</f>
        <v>3831.1000000000004</v>
      </c>
      <c r="G578" s="39" t="s">
        <v>137</v>
      </c>
      <c r="H578" s="40" t="s">
        <v>222</v>
      </c>
      <c r="I578" s="40"/>
      <c r="J578" s="41">
        <v>3831100</v>
      </c>
      <c r="K578" s="16"/>
    </row>
    <row r="579" spans="1:11" ht="45" x14ac:dyDescent="0.2">
      <c r="A579" s="20" t="s">
        <v>126</v>
      </c>
      <c r="B579" s="21" t="s">
        <v>137</v>
      </c>
      <c r="C579" s="21" t="s">
        <v>251</v>
      </c>
      <c r="D579" s="21"/>
      <c r="E579" s="4">
        <f>E580</f>
        <v>3831.1000000000004</v>
      </c>
      <c r="G579" s="39" t="s">
        <v>137</v>
      </c>
      <c r="H579" s="40" t="s">
        <v>251</v>
      </c>
      <c r="I579" s="40"/>
      <c r="J579" s="41">
        <v>3831100</v>
      </c>
      <c r="K579" s="16"/>
    </row>
    <row r="580" spans="1:11" ht="45" x14ac:dyDescent="0.2">
      <c r="A580" s="20" t="s">
        <v>258</v>
      </c>
      <c r="B580" s="21" t="s">
        <v>137</v>
      </c>
      <c r="C580" s="21" t="s">
        <v>259</v>
      </c>
      <c r="D580" s="21"/>
      <c r="E580" s="4">
        <f>E581+E583+E585</f>
        <v>3831.1000000000004</v>
      </c>
      <c r="G580" s="39" t="s">
        <v>137</v>
      </c>
      <c r="H580" s="40" t="s">
        <v>259</v>
      </c>
      <c r="I580" s="40"/>
      <c r="J580" s="41">
        <v>3831100</v>
      </c>
      <c r="K580" s="16"/>
    </row>
    <row r="581" spans="1:11" ht="60" x14ac:dyDescent="0.2">
      <c r="A581" s="20" t="s">
        <v>8</v>
      </c>
      <c r="B581" s="21" t="s">
        <v>137</v>
      </c>
      <c r="C581" s="21" t="s">
        <v>259</v>
      </c>
      <c r="D581" s="21" t="s">
        <v>7</v>
      </c>
      <c r="E581" s="4">
        <f>E582</f>
        <v>3502.8</v>
      </c>
      <c r="G581" s="39" t="s">
        <v>137</v>
      </c>
      <c r="H581" s="40" t="s">
        <v>259</v>
      </c>
      <c r="I581" s="40" t="s">
        <v>7</v>
      </c>
      <c r="J581" s="41">
        <v>3502800</v>
      </c>
      <c r="K581" s="16"/>
    </row>
    <row r="582" spans="1:11" ht="30" x14ac:dyDescent="0.2">
      <c r="A582" s="20" t="s">
        <v>10</v>
      </c>
      <c r="B582" s="21" t="s">
        <v>137</v>
      </c>
      <c r="C582" s="21" t="s">
        <v>259</v>
      </c>
      <c r="D582" s="21" t="s">
        <v>9</v>
      </c>
      <c r="E582" s="4">
        <v>3502.8</v>
      </c>
      <c r="G582" s="39" t="s">
        <v>137</v>
      </c>
      <c r="H582" s="40" t="s">
        <v>259</v>
      </c>
      <c r="I582" s="40" t="s">
        <v>9</v>
      </c>
      <c r="J582" s="41">
        <v>3502800</v>
      </c>
      <c r="K582" s="16"/>
    </row>
    <row r="583" spans="1:11" ht="30" x14ac:dyDescent="0.2">
      <c r="A583" s="20" t="s">
        <v>14</v>
      </c>
      <c r="B583" s="21" t="s">
        <v>137</v>
      </c>
      <c r="C583" s="21" t="s">
        <v>259</v>
      </c>
      <c r="D583" s="21" t="s">
        <v>13</v>
      </c>
      <c r="E583" s="4">
        <f>E584</f>
        <v>324.8</v>
      </c>
      <c r="G583" s="39" t="s">
        <v>137</v>
      </c>
      <c r="H583" s="40" t="s">
        <v>259</v>
      </c>
      <c r="I583" s="40" t="s">
        <v>13</v>
      </c>
      <c r="J583" s="41">
        <v>324800</v>
      </c>
      <c r="K583" s="16"/>
    </row>
    <row r="584" spans="1:11" ht="30" x14ac:dyDescent="0.2">
      <c r="A584" s="20" t="s">
        <v>16</v>
      </c>
      <c r="B584" s="21" t="s">
        <v>137</v>
      </c>
      <c r="C584" s="21" t="s">
        <v>259</v>
      </c>
      <c r="D584" s="21" t="s">
        <v>15</v>
      </c>
      <c r="E584" s="4">
        <v>324.8</v>
      </c>
      <c r="G584" s="39" t="s">
        <v>137</v>
      </c>
      <c r="H584" s="40" t="s">
        <v>259</v>
      </c>
      <c r="I584" s="40" t="s">
        <v>15</v>
      </c>
      <c r="J584" s="41">
        <v>324800</v>
      </c>
      <c r="K584" s="16"/>
    </row>
    <row r="585" spans="1:11" ht="15" x14ac:dyDescent="0.2">
      <c r="A585" s="20" t="s">
        <v>21</v>
      </c>
      <c r="B585" s="21" t="s">
        <v>137</v>
      </c>
      <c r="C585" s="21" t="s">
        <v>259</v>
      </c>
      <c r="D585" s="21" t="s">
        <v>20</v>
      </c>
      <c r="E585" s="4">
        <f>E586</f>
        <v>3.5</v>
      </c>
      <c r="G585" s="39" t="s">
        <v>137</v>
      </c>
      <c r="H585" s="40" t="s">
        <v>259</v>
      </c>
      <c r="I585" s="40" t="s">
        <v>20</v>
      </c>
      <c r="J585" s="41">
        <v>3500</v>
      </c>
      <c r="K585" s="16"/>
    </row>
    <row r="586" spans="1:11" ht="15" x14ac:dyDescent="0.2">
      <c r="A586" s="20" t="s">
        <v>23</v>
      </c>
      <c r="B586" s="21" t="s">
        <v>137</v>
      </c>
      <c r="C586" s="21" t="s">
        <v>259</v>
      </c>
      <c r="D586" s="21" t="s">
        <v>22</v>
      </c>
      <c r="E586" s="4">
        <v>3.5</v>
      </c>
      <c r="G586" s="39" t="s">
        <v>137</v>
      </c>
      <c r="H586" s="40" t="s">
        <v>259</v>
      </c>
      <c r="I586" s="40" t="s">
        <v>22</v>
      </c>
      <c r="J586" s="41">
        <v>3500</v>
      </c>
      <c r="K586" s="16"/>
    </row>
    <row r="587" spans="1:11" ht="30" x14ac:dyDescent="0.2">
      <c r="A587" s="20" t="s">
        <v>376</v>
      </c>
      <c r="B587" s="21" t="s">
        <v>137</v>
      </c>
      <c r="C587" s="21" t="s">
        <v>377</v>
      </c>
      <c r="D587" s="21"/>
      <c r="E587" s="4">
        <f>E588+E591</f>
        <v>48</v>
      </c>
      <c r="G587" s="39" t="s">
        <v>137</v>
      </c>
      <c r="H587" s="40" t="s">
        <v>377</v>
      </c>
      <c r="I587" s="40"/>
      <c r="J587" s="41">
        <v>48000</v>
      </c>
      <c r="K587" s="16"/>
    </row>
    <row r="588" spans="1:11" ht="15" x14ac:dyDescent="0.2">
      <c r="A588" s="20" t="s">
        <v>378</v>
      </c>
      <c r="B588" s="21" t="s">
        <v>137</v>
      </c>
      <c r="C588" s="21" t="s">
        <v>379</v>
      </c>
      <c r="D588" s="21"/>
      <c r="E588" s="4">
        <f>E589</f>
        <v>3</v>
      </c>
      <c r="G588" s="39" t="s">
        <v>137</v>
      </c>
      <c r="H588" s="40" t="s">
        <v>379</v>
      </c>
      <c r="I588" s="40"/>
      <c r="J588" s="41">
        <v>3000</v>
      </c>
      <c r="K588" s="16"/>
    </row>
    <row r="589" spans="1:11" ht="30" x14ac:dyDescent="0.2">
      <c r="A589" s="20" t="s">
        <v>112</v>
      </c>
      <c r="B589" s="21" t="s">
        <v>137</v>
      </c>
      <c r="C589" s="21" t="s">
        <v>379</v>
      </c>
      <c r="D589" s="21" t="s">
        <v>111</v>
      </c>
      <c r="E589" s="4">
        <f>E590</f>
        <v>3</v>
      </c>
      <c r="G589" s="39" t="s">
        <v>137</v>
      </c>
      <c r="H589" s="40" t="s">
        <v>379</v>
      </c>
      <c r="I589" s="40" t="s">
        <v>111</v>
      </c>
      <c r="J589" s="41">
        <v>3000</v>
      </c>
      <c r="K589" s="16"/>
    </row>
    <row r="590" spans="1:11" ht="15" x14ac:dyDescent="0.2">
      <c r="A590" s="20" t="s">
        <v>122</v>
      </c>
      <c r="B590" s="21" t="s">
        <v>137</v>
      </c>
      <c r="C590" s="21" t="s">
        <v>379</v>
      </c>
      <c r="D590" s="21" t="s">
        <v>121</v>
      </c>
      <c r="E590" s="4">
        <v>3</v>
      </c>
      <c r="G590" s="39" t="s">
        <v>137</v>
      </c>
      <c r="H590" s="40" t="s">
        <v>379</v>
      </c>
      <c r="I590" s="40" t="s">
        <v>121</v>
      </c>
      <c r="J590" s="41">
        <v>3000</v>
      </c>
      <c r="K590" s="16"/>
    </row>
    <row r="591" spans="1:11" ht="30" x14ac:dyDescent="0.2">
      <c r="A591" s="20" t="s">
        <v>466</v>
      </c>
      <c r="B591" s="21" t="s">
        <v>137</v>
      </c>
      <c r="C591" s="21" t="s">
        <v>380</v>
      </c>
      <c r="D591" s="21"/>
      <c r="E591" s="4">
        <f>E592</f>
        <v>45</v>
      </c>
      <c r="G591" s="39" t="s">
        <v>137</v>
      </c>
      <c r="H591" s="40" t="s">
        <v>380</v>
      </c>
      <c r="I591" s="40"/>
      <c r="J591" s="41">
        <v>45000</v>
      </c>
      <c r="K591" s="16"/>
    </row>
    <row r="592" spans="1:11" ht="30" x14ac:dyDescent="0.2">
      <c r="A592" s="20" t="s">
        <v>112</v>
      </c>
      <c r="B592" s="21" t="s">
        <v>137</v>
      </c>
      <c r="C592" s="21" t="s">
        <v>380</v>
      </c>
      <c r="D592" s="21" t="s">
        <v>111</v>
      </c>
      <c r="E592" s="4">
        <f>E593</f>
        <v>45</v>
      </c>
      <c r="G592" s="39" t="s">
        <v>137</v>
      </c>
      <c r="H592" s="40" t="s">
        <v>380</v>
      </c>
      <c r="I592" s="40" t="s">
        <v>111</v>
      </c>
      <c r="J592" s="41">
        <v>45000</v>
      </c>
      <c r="K592" s="16"/>
    </row>
    <row r="593" spans="1:11" ht="15" x14ac:dyDescent="0.2">
      <c r="A593" s="20" t="s">
        <v>122</v>
      </c>
      <c r="B593" s="21" t="s">
        <v>137</v>
      </c>
      <c r="C593" s="21" t="s">
        <v>380</v>
      </c>
      <c r="D593" s="21" t="s">
        <v>121</v>
      </c>
      <c r="E593" s="4">
        <v>45</v>
      </c>
      <c r="G593" s="39" t="s">
        <v>137</v>
      </c>
      <c r="H593" s="40" t="s">
        <v>380</v>
      </c>
      <c r="I593" s="40" t="s">
        <v>121</v>
      </c>
      <c r="J593" s="41">
        <v>45000</v>
      </c>
      <c r="K593" s="16"/>
    </row>
    <row r="594" spans="1:11" s="24" customFormat="1" ht="30" x14ac:dyDescent="0.2">
      <c r="A594" s="20" t="s">
        <v>507</v>
      </c>
      <c r="B594" s="21" t="s">
        <v>137</v>
      </c>
      <c r="C594" s="21" t="s">
        <v>381</v>
      </c>
      <c r="D594" s="21"/>
      <c r="E594" s="4">
        <f>E595+E598</f>
        <v>945.5</v>
      </c>
      <c r="G594" s="39" t="s">
        <v>137</v>
      </c>
      <c r="H594" s="40" t="s">
        <v>381</v>
      </c>
      <c r="I594" s="40"/>
      <c r="J594" s="41">
        <v>945500</v>
      </c>
      <c r="K594" s="16"/>
    </row>
    <row r="595" spans="1:11" ht="30" x14ac:dyDescent="0.2">
      <c r="A595" s="20" t="s">
        <v>382</v>
      </c>
      <c r="B595" s="21" t="s">
        <v>137</v>
      </c>
      <c r="C595" s="21" t="s">
        <v>383</v>
      </c>
      <c r="D595" s="21"/>
      <c r="E595" s="4">
        <f>E596</f>
        <v>846</v>
      </c>
      <c r="G595" s="39" t="s">
        <v>137</v>
      </c>
      <c r="H595" s="40" t="s">
        <v>383</v>
      </c>
      <c r="I595" s="40"/>
      <c r="J595" s="41">
        <v>846000</v>
      </c>
      <c r="K595" s="16"/>
    </row>
    <row r="596" spans="1:11" ht="30" x14ac:dyDescent="0.2">
      <c r="A596" s="20" t="s">
        <v>112</v>
      </c>
      <c r="B596" s="21" t="s">
        <v>137</v>
      </c>
      <c r="C596" s="21" t="s">
        <v>383</v>
      </c>
      <c r="D596" s="21" t="s">
        <v>111</v>
      </c>
      <c r="E596" s="4">
        <f>E597</f>
        <v>846</v>
      </c>
      <c r="G596" s="39" t="s">
        <v>137</v>
      </c>
      <c r="H596" s="40" t="s">
        <v>383</v>
      </c>
      <c r="I596" s="40" t="s">
        <v>111</v>
      </c>
      <c r="J596" s="41">
        <v>846000</v>
      </c>
      <c r="K596" s="16"/>
    </row>
    <row r="597" spans="1:11" ht="15" x14ac:dyDescent="0.2">
      <c r="A597" s="20" t="s">
        <v>114</v>
      </c>
      <c r="B597" s="21" t="s">
        <v>137</v>
      </c>
      <c r="C597" s="21" t="s">
        <v>383</v>
      </c>
      <c r="D597" s="21" t="s">
        <v>113</v>
      </c>
      <c r="E597" s="4">
        <v>846</v>
      </c>
      <c r="G597" s="39" t="s">
        <v>137</v>
      </c>
      <c r="H597" s="40" t="s">
        <v>383</v>
      </c>
      <c r="I597" s="40" t="s">
        <v>113</v>
      </c>
      <c r="J597" s="41">
        <v>846000</v>
      </c>
      <c r="K597" s="16"/>
    </row>
    <row r="598" spans="1:11" ht="30" x14ac:dyDescent="0.2">
      <c r="A598" s="20" t="s">
        <v>384</v>
      </c>
      <c r="B598" s="21" t="s">
        <v>137</v>
      </c>
      <c r="C598" s="21" t="s">
        <v>385</v>
      </c>
      <c r="D598" s="21"/>
      <c r="E598" s="4">
        <f>E599</f>
        <v>99.5</v>
      </c>
      <c r="G598" s="39" t="s">
        <v>137</v>
      </c>
      <c r="H598" s="40" t="s">
        <v>385</v>
      </c>
      <c r="I598" s="40"/>
      <c r="J598" s="41">
        <v>99500</v>
      </c>
      <c r="K598" s="16"/>
    </row>
    <row r="599" spans="1:11" ht="30" x14ac:dyDescent="0.2">
      <c r="A599" s="20" t="s">
        <v>112</v>
      </c>
      <c r="B599" s="21" t="s">
        <v>137</v>
      </c>
      <c r="C599" s="21" t="s">
        <v>385</v>
      </c>
      <c r="D599" s="21" t="s">
        <v>111</v>
      </c>
      <c r="E599" s="4">
        <f>E600</f>
        <v>99.5</v>
      </c>
      <c r="G599" s="39" t="s">
        <v>137</v>
      </c>
      <c r="H599" s="40" t="s">
        <v>385</v>
      </c>
      <c r="I599" s="40" t="s">
        <v>111</v>
      </c>
      <c r="J599" s="41">
        <v>99500</v>
      </c>
      <c r="K599" s="16"/>
    </row>
    <row r="600" spans="1:11" ht="15" x14ac:dyDescent="0.2">
      <c r="A600" s="20" t="s">
        <v>114</v>
      </c>
      <c r="B600" s="21" t="s">
        <v>137</v>
      </c>
      <c r="C600" s="21" t="s">
        <v>385</v>
      </c>
      <c r="D600" s="21" t="s">
        <v>113</v>
      </c>
      <c r="E600" s="4">
        <v>99.5</v>
      </c>
      <c r="G600" s="39" t="s">
        <v>137</v>
      </c>
      <c r="H600" s="40" t="s">
        <v>385</v>
      </c>
      <c r="I600" s="40" t="s">
        <v>113</v>
      </c>
      <c r="J600" s="41">
        <v>99500</v>
      </c>
      <c r="K600" s="16"/>
    </row>
    <row r="601" spans="1:11" ht="30" x14ac:dyDescent="0.2">
      <c r="A601" s="20" t="s">
        <v>294</v>
      </c>
      <c r="B601" s="21" t="s">
        <v>137</v>
      </c>
      <c r="C601" s="21" t="s">
        <v>295</v>
      </c>
      <c r="D601" s="21"/>
      <c r="E601" s="4">
        <f>E602</f>
        <v>390</v>
      </c>
      <c r="G601" s="39" t="s">
        <v>137</v>
      </c>
      <c r="H601" s="40" t="s">
        <v>295</v>
      </c>
      <c r="I601" s="40"/>
      <c r="J601" s="41">
        <v>390000</v>
      </c>
      <c r="K601" s="16"/>
    </row>
    <row r="602" spans="1:11" ht="30" x14ac:dyDescent="0.2">
      <c r="A602" s="20" t="s">
        <v>386</v>
      </c>
      <c r="B602" s="21" t="s">
        <v>137</v>
      </c>
      <c r="C602" s="21" t="s">
        <v>387</v>
      </c>
      <c r="D602" s="21"/>
      <c r="E602" s="4">
        <f>E603</f>
        <v>390</v>
      </c>
      <c r="G602" s="39" t="s">
        <v>137</v>
      </c>
      <c r="H602" s="40" t="s">
        <v>387</v>
      </c>
      <c r="I602" s="40"/>
      <c r="J602" s="41">
        <v>390000</v>
      </c>
      <c r="K602" s="16"/>
    </row>
    <row r="603" spans="1:11" ht="30" x14ac:dyDescent="0.2">
      <c r="A603" s="20" t="s">
        <v>112</v>
      </c>
      <c r="B603" s="21" t="s">
        <v>137</v>
      </c>
      <c r="C603" s="21" t="s">
        <v>387</v>
      </c>
      <c r="D603" s="21" t="s">
        <v>111</v>
      </c>
      <c r="E603" s="4">
        <f>E604+E605</f>
        <v>390</v>
      </c>
      <c r="G603" s="39" t="s">
        <v>137</v>
      </c>
      <c r="H603" s="40" t="s">
        <v>387</v>
      </c>
      <c r="I603" s="40" t="s">
        <v>111</v>
      </c>
      <c r="J603" s="41">
        <v>390000</v>
      </c>
      <c r="K603" s="16"/>
    </row>
    <row r="604" spans="1:11" ht="15" x14ac:dyDescent="0.2">
      <c r="A604" s="20" t="s">
        <v>114</v>
      </c>
      <c r="B604" s="21" t="s">
        <v>137</v>
      </c>
      <c r="C604" s="21" t="s">
        <v>387</v>
      </c>
      <c r="D604" s="21" t="s">
        <v>113</v>
      </c>
      <c r="E604" s="4">
        <v>299.39999999999998</v>
      </c>
      <c r="G604" s="39" t="s">
        <v>137</v>
      </c>
      <c r="H604" s="40" t="s">
        <v>387</v>
      </c>
      <c r="I604" s="40" t="s">
        <v>113</v>
      </c>
      <c r="J604" s="41">
        <v>299400</v>
      </c>
      <c r="K604" s="16"/>
    </row>
    <row r="605" spans="1:11" ht="15" x14ac:dyDescent="0.2">
      <c r="A605" s="20" t="s">
        <v>122</v>
      </c>
      <c r="B605" s="21" t="s">
        <v>137</v>
      </c>
      <c r="C605" s="21" t="s">
        <v>387</v>
      </c>
      <c r="D605" s="21" t="s">
        <v>121</v>
      </c>
      <c r="E605" s="4">
        <v>90.6</v>
      </c>
      <c r="G605" s="39" t="s">
        <v>137</v>
      </c>
      <c r="H605" s="40" t="s">
        <v>387</v>
      </c>
      <c r="I605" s="40" t="s">
        <v>121</v>
      </c>
      <c r="J605" s="41">
        <v>90600</v>
      </c>
      <c r="K605" s="16"/>
    </row>
    <row r="606" spans="1:11" ht="30" x14ac:dyDescent="0.2">
      <c r="A606" s="20" t="s">
        <v>344</v>
      </c>
      <c r="B606" s="21" t="s">
        <v>137</v>
      </c>
      <c r="C606" s="21" t="s">
        <v>345</v>
      </c>
      <c r="D606" s="21"/>
      <c r="E606" s="4">
        <f>E607</f>
        <v>2168.1</v>
      </c>
      <c r="G606" s="39" t="s">
        <v>137</v>
      </c>
      <c r="H606" s="40" t="s">
        <v>345</v>
      </c>
      <c r="I606" s="40"/>
      <c r="J606" s="41">
        <v>2168100</v>
      </c>
      <c r="K606" s="16"/>
    </row>
    <row r="607" spans="1:11" ht="45" x14ac:dyDescent="0.2">
      <c r="A607" s="20" t="s">
        <v>388</v>
      </c>
      <c r="B607" s="21" t="s">
        <v>137</v>
      </c>
      <c r="C607" s="21" t="s">
        <v>389</v>
      </c>
      <c r="D607" s="21"/>
      <c r="E607" s="4">
        <f>E608</f>
        <v>2168.1</v>
      </c>
      <c r="G607" s="39" t="s">
        <v>137</v>
      </c>
      <c r="H607" s="40" t="s">
        <v>389</v>
      </c>
      <c r="I607" s="40"/>
      <c r="J607" s="41">
        <v>2168100</v>
      </c>
      <c r="K607" s="16"/>
    </row>
    <row r="608" spans="1:11" ht="15" x14ac:dyDescent="0.2">
      <c r="A608" s="20" t="s">
        <v>390</v>
      </c>
      <c r="B608" s="21" t="s">
        <v>137</v>
      </c>
      <c r="C608" s="21" t="s">
        <v>391</v>
      </c>
      <c r="D608" s="21"/>
      <c r="E608" s="4">
        <f>E609</f>
        <v>2168.1</v>
      </c>
      <c r="G608" s="39" t="s">
        <v>137</v>
      </c>
      <c r="H608" s="40" t="s">
        <v>391</v>
      </c>
      <c r="I608" s="40"/>
      <c r="J608" s="41">
        <v>2168100</v>
      </c>
      <c r="K608" s="16"/>
    </row>
    <row r="609" spans="1:11" ht="30" x14ac:dyDescent="0.2">
      <c r="A609" s="20" t="s">
        <v>112</v>
      </c>
      <c r="B609" s="21" t="s">
        <v>137</v>
      </c>
      <c r="C609" s="21" t="s">
        <v>391</v>
      </c>
      <c r="D609" s="21" t="s">
        <v>111</v>
      </c>
      <c r="E609" s="4">
        <f>E610</f>
        <v>2168.1</v>
      </c>
      <c r="G609" s="39" t="s">
        <v>137</v>
      </c>
      <c r="H609" s="40" t="s">
        <v>391</v>
      </c>
      <c r="I609" s="40" t="s">
        <v>111</v>
      </c>
      <c r="J609" s="41">
        <v>2168100</v>
      </c>
      <c r="K609" s="16"/>
    </row>
    <row r="610" spans="1:11" ht="15" x14ac:dyDescent="0.2">
      <c r="A610" s="20" t="s">
        <v>114</v>
      </c>
      <c r="B610" s="21" t="s">
        <v>137</v>
      </c>
      <c r="C610" s="21" t="s">
        <v>391</v>
      </c>
      <c r="D610" s="21" t="s">
        <v>113</v>
      </c>
      <c r="E610" s="4">
        <v>2168.1</v>
      </c>
      <c r="G610" s="39" t="s">
        <v>137</v>
      </c>
      <c r="H610" s="40" t="s">
        <v>391</v>
      </c>
      <c r="I610" s="40" t="s">
        <v>113</v>
      </c>
      <c r="J610" s="41">
        <v>2168100</v>
      </c>
      <c r="K610" s="16"/>
    </row>
    <row r="611" spans="1:11" ht="30" x14ac:dyDescent="0.2">
      <c r="A611" s="20" t="s">
        <v>304</v>
      </c>
      <c r="B611" s="21" t="s">
        <v>137</v>
      </c>
      <c r="C611" s="21" t="s">
        <v>305</v>
      </c>
      <c r="D611" s="21"/>
      <c r="E611" s="4">
        <f>E612+E617</f>
        <v>3508.2999999999997</v>
      </c>
      <c r="G611" s="39" t="s">
        <v>137</v>
      </c>
      <c r="H611" s="40" t="s">
        <v>305</v>
      </c>
      <c r="I611" s="40"/>
      <c r="J611" s="41">
        <v>3508300</v>
      </c>
      <c r="K611" s="16"/>
    </row>
    <row r="612" spans="1:11" ht="15" x14ac:dyDescent="0.2">
      <c r="A612" s="20" t="s">
        <v>392</v>
      </c>
      <c r="B612" s="21" t="s">
        <v>137</v>
      </c>
      <c r="C612" s="21" t="s">
        <v>393</v>
      </c>
      <c r="D612" s="21"/>
      <c r="E612" s="4">
        <f>E613+E615</f>
        <v>1395.1</v>
      </c>
      <c r="G612" s="39" t="s">
        <v>137</v>
      </c>
      <c r="H612" s="40" t="s">
        <v>393</v>
      </c>
      <c r="I612" s="40"/>
      <c r="J612" s="41">
        <v>1395100</v>
      </c>
      <c r="K612" s="16"/>
    </row>
    <row r="613" spans="1:11" ht="60" x14ac:dyDescent="0.2">
      <c r="A613" s="20" t="s">
        <v>8</v>
      </c>
      <c r="B613" s="21" t="s">
        <v>137</v>
      </c>
      <c r="C613" s="21" t="s">
        <v>393</v>
      </c>
      <c r="D613" s="21" t="s">
        <v>7</v>
      </c>
      <c r="E613" s="4">
        <f>E614</f>
        <v>1231.8</v>
      </c>
      <c r="G613" s="39" t="s">
        <v>137</v>
      </c>
      <c r="H613" s="40" t="s">
        <v>393</v>
      </c>
      <c r="I613" s="40" t="s">
        <v>7</v>
      </c>
      <c r="J613" s="41">
        <v>1231800</v>
      </c>
      <c r="K613" s="16"/>
    </row>
    <row r="614" spans="1:11" ht="15" x14ac:dyDescent="0.2">
      <c r="A614" s="20" t="s">
        <v>59</v>
      </c>
      <c r="B614" s="21" t="s">
        <v>137</v>
      </c>
      <c r="C614" s="21" t="s">
        <v>393</v>
      </c>
      <c r="D614" s="21" t="s">
        <v>58</v>
      </c>
      <c r="E614" s="4">
        <v>1231.8</v>
      </c>
      <c r="G614" s="39" t="s">
        <v>137</v>
      </c>
      <c r="H614" s="40" t="s">
        <v>393</v>
      </c>
      <c r="I614" s="40" t="s">
        <v>58</v>
      </c>
      <c r="J614" s="41">
        <v>1231800</v>
      </c>
      <c r="K614" s="16"/>
    </row>
    <row r="615" spans="1:11" ht="30" x14ac:dyDescent="0.2">
      <c r="A615" s="20" t="s">
        <v>14</v>
      </c>
      <c r="B615" s="21" t="s">
        <v>137</v>
      </c>
      <c r="C615" s="21" t="s">
        <v>393</v>
      </c>
      <c r="D615" s="21" t="s">
        <v>13</v>
      </c>
      <c r="E615" s="4">
        <f>E616</f>
        <v>163.30000000000001</v>
      </c>
      <c r="G615" s="39" t="s">
        <v>137</v>
      </c>
      <c r="H615" s="40" t="s">
        <v>393</v>
      </c>
      <c r="I615" s="40" t="s">
        <v>13</v>
      </c>
      <c r="J615" s="41">
        <v>163300</v>
      </c>
      <c r="K615" s="16"/>
    </row>
    <row r="616" spans="1:11" ht="30" x14ac:dyDescent="0.2">
      <c r="A616" s="20" t="s">
        <v>16</v>
      </c>
      <c r="B616" s="21" t="s">
        <v>137</v>
      </c>
      <c r="C616" s="21" t="s">
        <v>393</v>
      </c>
      <c r="D616" s="21" t="s">
        <v>15</v>
      </c>
      <c r="E616" s="4">
        <v>163.30000000000001</v>
      </c>
      <c r="G616" s="39" t="s">
        <v>137</v>
      </c>
      <c r="H616" s="40" t="s">
        <v>393</v>
      </c>
      <c r="I616" s="40" t="s">
        <v>15</v>
      </c>
      <c r="J616" s="41">
        <v>163300</v>
      </c>
      <c r="K616" s="16"/>
    </row>
    <row r="617" spans="1:11" ht="15" x14ac:dyDescent="0.2">
      <c r="A617" s="20" t="s">
        <v>394</v>
      </c>
      <c r="B617" s="21" t="s">
        <v>137</v>
      </c>
      <c r="C617" s="21" t="s">
        <v>395</v>
      </c>
      <c r="D617" s="21"/>
      <c r="E617" s="4">
        <f>E618+E620++E622</f>
        <v>2113.1999999999998</v>
      </c>
      <c r="G617" s="39" t="s">
        <v>137</v>
      </c>
      <c r="H617" s="40" t="s">
        <v>395</v>
      </c>
      <c r="I617" s="40"/>
      <c r="J617" s="41">
        <v>2113200</v>
      </c>
      <c r="K617" s="16"/>
    </row>
    <row r="618" spans="1:11" ht="60" x14ac:dyDescent="0.2">
      <c r="A618" s="20" t="s">
        <v>8</v>
      </c>
      <c r="B618" s="21" t="s">
        <v>137</v>
      </c>
      <c r="C618" s="21" t="s">
        <v>395</v>
      </c>
      <c r="D618" s="21" t="s">
        <v>7</v>
      </c>
      <c r="E618" s="4">
        <f>E619</f>
        <v>1524.2</v>
      </c>
      <c r="G618" s="39" t="s">
        <v>137</v>
      </c>
      <c r="H618" s="40" t="s">
        <v>395</v>
      </c>
      <c r="I618" s="40" t="s">
        <v>7</v>
      </c>
      <c r="J618" s="41">
        <v>1524200</v>
      </c>
      <c r="K618" s="16"/>
    </row>
    <row r="619" spans="1:11" ht="15" x14ac:dyDescent="0.2">
      <c r="A619" s="20" t="s">
        <v>59</v>
      </c>
      <c r="B619" s="21" t="s">
        <v>137</v>
      </c>
      <c r="C619" s="21" t="s">
        <v>395</v>
      </c>
      <c r="D619" s="21" t="s">
        <v>58</v>
      </c>
      <c r="E619" s="4">
        <v>1524.2</v>
      </c>
      <c r="G619" s="39" t="s">
        <v>137</v>
      </c>
      <c r="H619" s="40" t="s">
        <v>395</v>
      </c>
      <c r="I619" s="40" t="s">
        <v>58</v>
      </c>
      <c r="J619" s="41">
        <v>1524200</v>
      </c>
      <c r="K619" s="16"/>
    </row>
    <row r="620" spans="1:11" ht="30" x14ac:dyDescent="0.2">
      <c r="A620" s="20" t="s">
        <v>14</v>
      </c>
      <c r="B620" s="21" t="s">
        <v>137</v>
      </c>
      <c r="C620" s="21" t="s">
        <v>395</v>
      </c>
      <c r="D620" s="21" t="s">
        <v>13</v>
      </c>
      <c r="E620" s="4">
        <f>E621</f>
        <v>583.79999999999995</v>
      </c>
      <c r="G620" s="39" t="s">
        <v>137</v>
      </c>
      <c r="H620" s="40" t="s">
        <v>395</v>
      </c>
      <c r="I620" s="40" t="s">
        <v>13</v>
      </c>
      <c r="J620" s="41">
        <v>583800</v>
      </c>
      <c r="K620" s="16"/>
    </row>
    <row r="621" spans="1:11" ht="30" x14ac:dyDescent="0.2">
      <c r="A621" s="20" t="s">
        <v>16</v>
      </c>
      <c r="B621" s="21" t="s">
        <v>137</v>
      </c>
      <c r="C621" s="21" t="s">
        <v>395</v>
      </c>
      <c r="D621" s="21" t="s">
        <v>15</v>
      </c>
      <c r="E621" s="4">
        <v>583.79999999999995</v>
      </c>
      <c r="G621" s="39" t="s">
        <v>137</v>
      </c>
      <c r="H621" s="40" t="s">
        <v>395</v>
      </c>
      <c r="I621" s="40" t="s">
        <v>15</v>
      </c>
      <c r="J621" s="41">
        <v>583800</v>
      </c>
      <c r="K621" s="16"/>
    </row>
    <row r="622" spans="1:11" ht="15" x14ac:dyDescent="0.2">
      <c r="A622" s="20" t="s">
        <v>21</v>
      </c>
      <c r="B622" s="21" t="s">
        <v>137</v>
      </c>
      <c r="C622" s="21" t="s">
        <v>395</v>
      </c>
      <c r="D622" s="21" t="s">
        <v>20</v>
      </c>
      <c r="E622" s="4">
        <f>E623</f>
        <v>5.2</v>
      </c>
      <c r="G622" s="39" t="s">
        <v>137</v>
      </c>
      <c r="H622" s="40" t="s">
        <v>395</v>
      </c>
      <c r="I622" s="40" t="s">
        <v>20</v>
      </c>
      <c r="J622" s="41">
        <v>5200</v>
      </c>
      <c r="K622" s="16"/>
    </row>
    <row r="623" spans="1:11" ht="15" x14ac:dyDescent="0.2">
      <c r="A623" s="20" t="s">
        <v>23</v>
      </c>
      <c r="B623" s="21" t="s">
        <v>137</v>
      </c>
      <c r="C623" s="21" t="s">
        <v>395</v>
      </c>
      <c r="D623" s="21" t="s">
        <v>22</v>
      </c>
      <c r="E623" s="4">
        <v>5.2</v>
      </c>
      <c r="G623" s="39" t="s">
        <v>137</v>
      </c>
      <c r="H623" s="40" t="s">
        <v>395</v>
      </c>
      <c r="I623" s="40" t="s">
        <v>22</v>
      </c>
      <c r="J623" s="41">
        <v>5200</v>
      </c>
      <c r="K623" s="16"/>
    </row>
    <row r="624" spans="1:11" ht="15" x14ac:dyDescent="0.2">
      <c r="A624" s="20" t="s">
        <v>285</v>
      </c>
      <c r="B624" s="21" t="s">
        <v>137</v>
      </c>
      <c r="C624" s="21" t="s">
        <v>286</v>
      </c>
      <c r="D624" s="21"/>
      <c r="E624" s="4">
        <f>E625</f>
        <v>3791.1</v>
      </c>
      <c r="G624" s="39" t="s">
        <v>137</v>
      </c>
      <c r="H624" s="40" t="s">
        <v>286</v>
      </c>
      <c r="I624" s="40"/>
      <c r="J624" s="41">
        <v>3791100</v>
      </c>
      <c r="K624" s="16"/>
    </row>
    <row r="625" spans="1:11" ht="30" x14ac:dyDescent="0.2">
      <c r="A625" s="20" t="s">
        <v>424</v>
      </c>
      <c r="B625" s="21" t="s">
        <v>137</v>
      </c>
      <c r="C625" s="21" t="s">
        <v>287</v>
      </c>
      <c r="D625" s="21"/>
      <c r="E625" s="4">
        <f>E626</f>
        <v>3791.1</v>
      </c>
      <c r="G625" s="39" t="s">
        <v>137</v>
      </c>
      <c r="H625" s="40" t="s">
        <v>287</v>
      </c>
      <c r="I625" s="40"/>
      <c r="J625" s="41">
        <v>3791100</v>
      </c>
      <c r="K625" s="16"/>
    </row>
    <row r="626" spans="1:11" ht="15" x14ac:dyDescent="0.2">
      <c r="A626" s="20" t="s">
        <v>465</v>
      </c>
      <c r="B626" s="21" t="s">
        <v>137</v>
      </c>
      <c r="C626" s="21" t="s">
        <v>290</v>
      </c>
      <c r="D626" s="21"/>
      <c r="E626" s="4">
        <f>E627+E629+E631</f>
        <v>3791.1</v>
      </c>
      <c r="G626" s="39" t="s">
        <v>137</v>
      </c>
      <c r="H626" s="40" t="s">
        <v>290</v>
      </c>
      <c r="I626" s="40"/>
      <c r="J626" s="41">
        <v>3791100</v>
      </c>
      <c r="K626" s="16"/>
    </row>
    <row r="627" spans="1:11" ht="60" x14ac:dyDescent="0.2">
      <c r="A627" s="20" t="s">
        <v>8</v>
      </c>
      <c r="B627" s="21" t="s">
        <v>137</v>
      </c>
      <c r="C627" s="21" t="s">
        <v>290</v>
      </c>
      <c r="D627" s="21" t="s">
        <v>7</v>
      </c>
      <c r="E627" s="4">
        <f>E628</f>
        <v>3728.1</v>
      </c>
      <c r="G627" s="39" t="s">
        <v>137</v>
      </c>
      <c r="H627" s="40" t="s">
        <v>290</v>
      </c>
      <c r="I627" s="40" t="s">
        <v>7</v>
      </c>
      <c r="J627" s="41">
        <v>3728100</v>
      </c>
      <c r="K627" s="16"/>
    </row>
    <row r="628" spans="1:11" ht="30" x14ac:dyDescent="0.2">
      <c r="A628" s="20" t="s">
        <v>10</v>
      </c>
      <c r="B628" s="21" t="s">
        <v>137</v>
      </c>
      <c r="C628" s="21" t="s">
        <v>290</v>
      </c>
      <c r="D628" s="21" t="s">
        <v>9</v>
      </c>
      <c r="E628" s="4">
        <v>3728.1</v>
      </c>
      <c r="G628" s="39" t="s">
        <v>137</v>
      </c>
      <c r="H628" s="40" t="s">
        <v>290</v>
      </c>
      <c r="I628" s="40" t="s">
        <v>9</v>
      </c>
      <c r="J628" s="41">
        <v>3728100</v>
      </c>
      <c r="K628" s="16"/>
    </row>
    <row r="629" spans="1:11" ht="30" x14ac:dyDescent="0.2">
      <c r="A629" s="20" t="s">
        <v>14</v>
      </c>
      <c r="B629" s="21" t="s">
        <v>137</v>
      </c>
      <c r="C629" s="21" t="s">
        <v>290</v>
      </c>
      <c r="D629" s="21" t="s">
        <v>13</v>
      </c>
      <c r="E629" s="4">
        <f>E630</f>
        <v>61.7</v>
      </c>
      <c r="G629" s="39" t="s">
        <v>137</v>
      </c>
      <c r="H629" s="40" t="s">
        <v>290</v>
      </c>
      <c r="I629" s="40" t="s">
        <v>13</v>
      </c>
      <c r="J629" s="41">
        <v>61700</v>
      </c>
      <c r="K629" s="16"/>
    </row>
    <row r="630" spans="1:11" ht="30" x14ac:dyDescent="0.2">
      <c r="A630" s="20" t="s">
        <v>16</v>
      </c>
      <c r="B630" s="21" t="s">
        <v>137</v>
      </c>
      <c r="C630" s="21" t="s">
        <v>290</v>
      </c>
      <c r="D630" s="21" t="s">
        <v>15</v>
      </c>
      <c r="E630" s="4">
        <v>61.7</v>
      </c>
      <c r="G630" s="39" t="s">
        <v>137</v>
      </c>
      <c r="H630" s="40" t="s">
        <v>290</v>
      </c>
      <c r="I630" s="40" t="s">
        <v>15</v>
      </c>
      <c r="J630" s="41">
        <v>61700</v>
      </c>
      <c r="K630" s="16"/>
    </row>
    <row r="631" spans="1:11" ht="15" x14ac:dyDescent="0.2">
      <c r="A631" s="20" t="s">
        <v>21</v>
      </c>
      <c r="B631" s="21" t="s">
        <v>137</v>
      </c>
      <c r="C631" s="21" t="s">
        <v>290</v>
      </c>
      <c r="D631" s="21" t="s">
        <v>20</v>
      </c>
      <c r="E631" s="4">
        <f>E632</f>
        <v>1.3</v>
      </c>
      <c r="G631" s="39" t="s">
        <v>137</v>
      </c>
      <c r="H631" s="40" t="s">
        <v>290</v>
      </c>
      <c r="I631" s="40" t="s">
        <v>20</v>
      </c>
      <c r="J631" s="41">
        <v>1300</v>
      </c>
      <c r="K631" s="16"/>
    </row>
    <row r="632" spans="1:11" s="25" customFormat="1" ht="15" x14ac:dyDescent="0.2">
      <c r="A632" s="20" t="s">
        <v>23</v>
      </c>
      <c r="B632" s="21" t="s">
        <v>137</v>
      </c>
      <c r="C632" s="21" t="s">
        <v>290</v>
      </c>
      <c r="D632" s="21" t="s">
        <v>22</v>
      </c>
      <c r="E632" s="4">
        <v>1.3</v>
      </c>
      <c r="G632" s="39" t="s">
        <v>137</v>
      </c>
      <c r="H632" s="40" t="s">
        <v>290</v>
      </c>
      <c r="I632" s="40" t="s">
        <v>22</v>
      </c>
      <c r="J632" s="41">
        <v>1300</v>
      </c>
      <c r="K632" s="16"/>
    </row>
    <row r="633" spans="1:11" s="24" customFormat="1" ht="14.25" x14ac:dyDescent="0.2">
      <c r="A633" s="14" t="s">
        <v>148</v>
      </c>
      <c r="B633" s="15" t="s">
        <v>147</v>
      </c>
      <c r="C633" s="15"/>
      <c r="D633" s="15"/>
      <c r="E633" s="2">
        <f>E634+E660</f>
        <v>29624.800000000003</v>
      </c>
      <c r="G633" s="39" t="s">
        <v>147</v>
      </c>
      <c r="H633" s="40"/>
      <c r="I633" s="40"/>
      <c r="J633" s="41">
        <v>29624800</v>
      </c>
      <c r="K633" s="16"/>
    </row>
    <row r="634" spans="1:11" s="24" customFormat="1" ht="15" x14ac:dyDescent="0.2">
      <c r="A634" s="17" t="s">
        <v>150</v>
      </c>
      <c r="B634" s="18" t="s">
        <v>149</v>
      </c>
      <c r="C634" s="18"/>
      <c r="D634" s="18"/>
      <c r="E634" s="3">
        <f>E635+E651+E647+E656</f>
        <v>23379.700000000004</v>
      </c>
      <c r="G634" s="39" t="s">
        <v>149</v>
      </c>
      <c r="H634" s="40"/>
      <c r="I634" s="40"/>
      <c r="J634" s="41">
        <v>23379700</v>
      </c>
      <c r="K634" s="16"/>
    </row>
    <row r="635" spans="1:11" s="24" customFormat="1" ht="30" x14ac:dyDescent="0.2">
      <c r="A635" s="20" t="s">
        <v>33</v>
      </c>
      <c r="B635" s="21" t="s">
        <v>149</v>
      </c>
      <c r="C635" s="21" t="s">
        <v>32</v>
      </c>
      <c r="D635" s="21"/>
      <c r="E635" s="4">
        <f>E636</f>
        <v>1159.4000000000001</v>
      </c>
      <c r="G635" s="39" t="s">
        <v>149</v>
      </c>
      <c r="H635" s="40" t="s">
        <v>32</v>
      </c>
      <c r="I635" s="40"/>
      <c r="J635" s="41">
        <v>1159400</v>
      </c>
      <c r="K635" s="16"/>
    </row>
    <row r="636" spans="1:11" s="24" customFormat="1" ht="15" x14ac:dyDescent="0.2">
      <c r="A636" s="20" t="s">
        <v>35</v>
      </c>
      <c r="B636" s="21" t="s">
        <v>149</v>
      </c>
      <c r="C636" s="21" t="s">
        <v>34</v>
      </c>
      <c r="D636" s="21"/>
      <c r="E636" s="4">
        <f>E637+E643</f>
        <v>1159.4000000000001</v>
      </c>
      <c r="G636" s="39" t="s">
        <v>149</v>
      </c>
      <c r="H636" s="40" t="s">
        <v>34</v>
      </c>
      <c r="I636" s="40"/>
      <c r="J636" s="41">
        <v>1159400</v>
      </c>
      <c r="K636" s="16"/>
    </row>
    <row r="637" spans="1:11" s="24" customFormat="1" ht="30" x14ac:dyDescent="0.2">
      <c r="A637" s="20" t="s">
        <v>152</v>
      </c>
      <c r="B637" s="21" t="s">
        <v>149</v>
      </c>
      <c r="C637" s="21" t="s">
        <v>151</v>
      </c>
      <c r="D637" s="21"/>
      <c r="E637" s="4">
        <f>E638</f>
        <v>984.10000000000014</v>
      </c>
      <c r="G637" s="39" t="s">
        <v>149</v>
      </c>
      <c r="H637" s="40" t="s">
        <v>151</v>
      </c>
      <c r="I637" s="40"/>
      <c r="J637" s="41">
        <v>984100</v>
      </c>
      <c r="K637" s="16"/>
    </row>
    <row r="638" spans="1:11" s="24" customFormat="1" ht="45" x14ac:dyDescent="0.2">
      <c r="A638" s="20" t="s">
        <v>153</v>
      </c>
      <c r="B638" s="21" t="s">
        <v>149</v>
      </c>
      <c r="C638" s="21" t="s">
        <v>212</v>
      </c>
      <c r="D638" s="21"/>
      <c r="E638" s="4">
        <f>E639+E641</f>
        <v>984.10000000000014</v>
      </c>
      <c r="G638" s="39" t="s">
        <v>149</v>
      </c>
      <c r="H638" s="40" t="s">
        <v>212</v>
      </c>
      <c r="I638" s="40"/>
      <c r="J638" s="41">
        <v>984100</v>
      </c>
      <c r="K638" s="16"/>
    </row>
    <row r="639" spans="1:11" s="24" customFormat="1" ht="15" x14ac:dyDescent="0.2">
      <c r="A639" s="20" t="s">
        <v>94</v>
      </c>
      <c r="B639" s="21" t="s">
        <v>149</v>
      </c>
      <c r="C639" s="21" t="s">
        <v>212</v>
      </c>
      <c r="D639" s="21" t="s">
        <v>93</v>
      </c>
      <c r="E639" s="4">
        <f>E640</f>
        <v>607.80000000000007</v>
      </c>
      <c r="G639" s="39" t="s">
        <v>149</v>
      </c>
      <c r="H639" s="40" t="s">
        <v>212</v>
      </c>
      <c r="I639" s="40" t="s">
        <v>93</v>
      </c>
      <c r="J639" s="41">
        <v>607800</v>
      </c>
      <c r="K639" s="16"/>
    </row>
    <row r="640" spans="1:11" s="24" customFormat="1" ht="15" x14ac:dyDescent="0.2">
      <c r="A640" s="20" t="s">
        <v>96</v>
      </c>
      <c r="B640" s="21" t="s">
        <v>149</v>
      </c>
      <c r="C640" s="21" t="s">
        <v>212</v>
      </c>
      <c r="D640" s="21" t="s">
        <v>95</v>
      </c>
      <c r="E640" s="30">
        <f>602.6+5.2</f>
        <v>607.80000000000007</v>
      </c>
      <c r="G640" s="39" t="s">
        <v>149</v>
      </c>
      <c r="H640" s="40" t="s">
        <v>212</v>
      </c>
      <c r="I640" s="40" t="s">
        <v>95</v>
      </c>
      <c r="J640" s="41">
        <v>607800</v>
      </c>
      <c r="K640" s="16"/>
    </row>
    <row r="641" spans="1:11" s="24" customFormat="1" ht="30" x14ac:dyDescent="0.2">
      <c r="A641" s="20" t="s">
        <v>112</v>
      </c>
      <c r="B641" s="21" t="s">
        <v>149</v>
      </c>
      <c r="C641" s="21" t="s">
        <v>212</v>
      </c>
      <c r="D641" s="21" t="s">
        <v>111</v>
      </c>
      <c r="E641" s="4">
        <f>E642</f>
        <v>376.3</v>
      </c>
      <c r="G641" s="39" t="s">
        <v>149</v>
      </c>
      <c r="H641" s="40" t="s">
        <v>212</v>
      </c>
      <c r="I641" s="40" t="s">
        <v>111</v>
      </c>
      <c r="J641" s="41">
        <v>376300</v>
      </c>
      <c r="K641" s="16"/>
    </row>
    <row r="642" spans="1:11" s="24" customFormat="1" ht="15" x14ac:dyDescent="0.2">
      <c r="A642" s="20" t="s">
        <v>114</v>
      </c>
      <c r="B642" s="21" t="s">
        <v>149</v>
      </c>
      <c r="C642" s="21" t="s">
        <v>212</v>
      </c>
      <c r="D642" s="21" t="s">
        <v>113</v>
      </c>
      <c r="E642" s="30">
        <f>381.5-5.2</f>
        <v>376.3</v>
      </c>
      <c r="G642" s="39" t="s">
        <v>149</v>
      </c>
      <c r="H642" s="40" t="s">
        <v>212</v>
      </c>
      <c r="I642" s="40" t="s">
        <v>113</v>
      </c>
      <c r="J642" s="41">
        <v>376300</v>
      </c>
      <c r="K642" s="16"/>
    </row>
    <row r="643" spans="1:11" ht="30" x14ac:dyDescent="0.2">
      <c r="A643" s="33" t="s">
        <v>542</v>
      </c>
      <c r="B643" s="31" t="s">
        <v>149</v>
      </c>
      <c r="C643" s="31" t="s">
        <v>540</v>
      </c>
      <c r="D643" s="31"/>
      <c r="E643" s="32">
        <f>E644</f>
        <v>175.3</v>
      </c>
      <c r="G643" s="39" t="s">
        <v>149</v>
      </c>
      <c r="H643" s="40" t="s">
        <v>540</v>
      </c>
      <c r="I643" s="40"/>
      <c r="J643" s="41">
        <v>175300</v>
      </c>
      <c r="K643" s="16"/>
    </row>
    <row r="644" spans="1:11" ht="15" x14ac:dyDescent="0.2">
      <c r="A644" s="33" t="s">
        <v>543</v>
      </c>
      <c r="B644" s="31" t="s">
        <v>149</v>
      </c>
      <c r="C644" s="31" t="s">
        <v>541</v>
      </c>
      <c r="D644" s="31"/>
      <c r="E644" s="32">
        <f>E645</f>
        <v>175.3</v>
      </c>
      <c r="G644" s="39" t="s">
        <v>149</v>
      </c>
      <c r="H644" s="40" t="s">
        <v>541</v>
      </c>
      <c r="I644" s="40"/>
      <c r="J644" s="41">
        <v>175300</v>
      </c>
      <c r="K644" s="16"/>
    </row>
    <row r="645" spans="1:11" ht="30" x14ac:dyDescent="0.2">
      <c r="A645" s="33" t="s">
        <v>112</v>
      </c>
      <c r="B645" s="31" t="s">
        <v>149</v>
      </c>
      <c r="C645" s="31" t="s">
        <v>541</v>
      </c>
      <c r="D645" s="31" t="s">
        <v>111</v>
      </c>
      <c r="E645" s="32">
        <f>E646</f>
        <v>175.3</v>
      </c>
      <c r="G645" s="39" t="s">
        <v>149</v>
      </c>
      <c r="H645" s="40" t="s">
        <v>541</v>
      </c>
      <c r="I645" s="40" t="s">
        <v>111</v>
      </c>
      <c r="J645" s="41">
        <v>175300</v>
      </c>
      <c r="K645" s="16"/>
    </row>
    <row r="646" spans="1:11" ht="15" x14ac:dyDescent="0.2">
      <c r="A646" s="33" t="s">
        <v>114</v>
      </c>
      <c r="B646" s="31" t="s">
        <v>149</v>
      </c>
      <c r="C646" s="31" t="s">
        <v>541</v>
      </c>
      <c r="D646" s="31" t="s">
        <v>113</v>
      </c>
      <c r="E646" s="32">
        <v>175.3</v>
      </c>
      <c r="G646" s="39" t="s">
        <v>149</v>
      </c>
      <c r="H646" s="40" t="s">
        <v>541</v>
      </c>
      <c r="I646" s="40" t="s">
        <v>113</v>
      </c>
      <c r="J646" s="41">
        <v>175300</v>
      </c>
      <c r="K646" s="16"/>
    </row>
    <row r="647" spans="1:11" ht="30" hidden="1" x14ac:dyDescent="0.2">
      <c r="A647" s="20" t="s">
        <v>376</v>
      </c>
      <c r="B647" s="21" t="s">
        <v>149</v>
      </c>
      <c r="C647" s="21" t="s">
        <v>377</v>
      </c>
      <c r="D647" s="21"/>
      <c r="E647" s="4">
        <f>E648</f>
        <v>0</v>
      </c>
      <c r="G647" s="39"/>
      <c r="H647" s="40"/>
      <c r="I647" s="40"/>
      <c r="J647" s="41"/>
      <c r="K647" s="16"/>
    </row>
    <row r="648" spans="1:11" ht="30" hidden="1" x14ac:dyDescent="0.2">
      <c r="A648" s="20" t="s">
        <v>466</v>
      </c>
      <c r="B648" s="21" t="s">
        <v>149</v>
      </c>
      <c r="C648" s="21" t="s">
        <v>380</v>
      </c>
      <c r="D648" s="21"/>
      <c r="E648" s="4">
        <f>E649</f>
        <v>0</v>
      </c>
      <c r="G648" s="39"/>
      <c r="H648" s="40"/>
      <c r="I648" s="40"/>
      <c r="J648" s="41"/>
      <c r="K648" s="16"/>
    </row>
    <row r="649" spans="1:11" ht="30" hidden="1" x14ac:dyDescent="0.2">
      <c r="A649" s="20" t="s">
        <v>112</v>
      </c>
      <c r="B649" s="21" t="s">
        <v>149</v>
      </c>
      <c r="C649" s="21" t="s">
        <v>380</v>
      </c>
      <c r="D649" s="21" t="s">
        <v>111</v>
      </c>
      <c r="E649" s="4">
        <f>E650</f>
        <v>0</v>
      </c>
      <c r="G649" s="39"/>
      <c r="H649" s="40"/>
      <c r="I649" s="40"/>
      <c r="J649" s="41"/>
      <c r="K649" s="16"/>
    </row>
    <row r="650" spans="1:11" ht="15" hidden="1" x14ac:dyDescent="0.2">
      <c r="A650" s="20" t="s">
        <v>114</v>
      </c>
      <c r="B650" s="21" t="s">
        <v>149</v>
      </c>
      <c r="C650" s="21" t="s">
        <v>380</v>
      </c>
      <c r="D650" s="21" t="s">
        <v>113</v>
      </c>
      <c r="E650" s="4">
        <v>0</v>
      </c>
      <c r="G650" s="39"/>
      <c r="H650" s="40"/>
      <c r="I650" s="40"/>
      <c r="J650" s="41"/>
      <c r="K650" s="16"/>
    </row>
    <row r="651" spans="1:11" ht="45" x14ac:dyDescent="0.2">
      <c r="A651" s="20" t="s">
        <v>366</v>
      </c>
      <c r="B651" s="21" t="s">
        <v>149</v>
      </c>
      <c r="C651" s="21" t="s">
        <v>367</v>
      </c>
      <c r="D651" s="21"/>
      <c r="E651" s="4">
        <f>E652</f>
        <v>15454.2</v>
      </c>
      <c r="G651" s="39" t="s">
        <v>149</v>
      </c>
      <c r="H651" s="40" t="s">
        <v>367</v>
      </c>
      <c r="I651" s="40"/>
      <c r="J651" s="41">
        <v>15454200</v>
      </c>
      <c r="K651" s="16"/>
    </row>
    <row r="652" spans="1:11" ht="30" x14ac:dyDescent="0.2">
      <c r="A652" s="20" t="s">
        <v>206</v>
      </c>
      <c r="B652" s="21" t="s">
        <v>149</v>
      </c>
      <c r="C652" s="21" t="s">
        <v>396</v>
      </c>
      <c r="D652" s="21"/>
      <c r="E652" s="4">
        <f>E653</f>
        <v>15454.2</v>
      </c>
      <c r="G652" s="39" t="s">
        <v>149</v>
      </c>
      <c r="H652" s="40" t="s">
        <v>396</v>
      </c>
      <c r="I652" s="40"/>
      <c r="J652" s="41">
        <v>15454200</v>
      </c>
      <c r="K652" s="16"/>
    </row>
    <row r="653" spans="1:11" ht="15" x14ac:dyDescent="0.2">
      <c r="A653" s="20" t="s">
        <v>397</v>
      </c>
      <c r="B653" s="21" t="s">
        <v>149</v>
      </c>
      <c r="C653" s="21" t="s">
        <v>398</v>
      </c>
      <c r="D653" s="21"/>
      <c r="E653" s="4">
        <f>E654</f>
        <v>15454.2</v>
      </c>
      <c r="G653" s="39" t="s">
        <v>149</v>
      </c>
      <c r="H653" s="40" t="s">
        <v>398</v>
      </c>
      <c r="I653" s="40"/>
      <c r="J653" s="41">
        <v>15454200</v>
      </c>
      <c r="K653" s="16"/>
    </row>
    <row r="654" spans="1:11" ht="30" x14ac:dyDescent="0.2">
      <c r="A654" s="20" t="s">
        <v>112</v>
      </c>
      <c r="B654" s="21" t="s">
        <v>149</v>
      </c>
      <c r="C654" s="21" t="s">
        <v>398</v>
      </c>
      <c r="D654" s="21" t="s">
        <v>111</v>
      </c>
      <c r="E654" s="4">
        <f>E655</f>
        <v>15454.2</v>
      </c>
      <c r="G654" s="39" t="s">
        <v>149</v>
      </c>
      <c r="H654" s="40" t="s">
        <v>398</v>
      </c>
      <c r="I654" s="40" t="s">
        <v>111</v>
      </c>
      <c r="J654" s="41">
        <v>15454200</v>
      </c>
      <c r="K654" s="16"/>
    </row>
    <row r="655" spans="1:11" ht="15" x14ac:dyDescent="0.2">
      <c r="A655" s="20" t="s">
        <v>114</v>
      </c>
      <c r="B655" s="21" t="s">
        <v>149</v>
      </c>
      <c r="C655" s="21" t="s">
        <v>398</v>
      </c>
      <c r="D655" s="21" t="s">
        <v>113</v>
      </c>
      <c r="E655" s="4">
        <v>15454.2</v>
      </c>
      <c r="G655" s="39" t="s">
        <v>149</v>
      </c>
      <c r="H655" s="40" t="s">
        <v>398</v>
      </c>
      <c r="I655" s="40" t="s">
        <v>113</v>
      </c>
      <c r="J655" s="41">
        <v>15454200</v>
      </c>
      <c r="K655" s="16"/>
    </row>
    <row r="656" spans="1:11" ht="15" x14ac:dyDescent="0.2">
      <c r="A656" s="20" t="s">
        <v>422</v>
      </c>
      <c r="B656" s="21" t="s">
        <v>149</v>
      </c>
      <c r="C656" s="21" t="s">
        <v>423</v>
      </c>
      <c r="D656" s="21"/>
      <c r="E656" s="4">
        <f>E657</f>
        <v>6766.1</v>
      </c>
      <c r="G656" s="39" t="s">
        <v>149</v>
      </c>
      <c r="H656" s="40" t="s">
        <v>423</v>
      </c>
      <c r="I656" s="40"/>
      <c r="J656" s="41">
        <v>6766100</v>
      </c>
      <c r="K656" s="16"/>
    </row>
    <row r="657" spans="1:11" ht="60" x14ac:dyDescent="0.2">
      <c r="A657" s="20" t="s">
        <v>464</v>
      </c>
      <c r="B657" s="21" t="s">
        <v>149</v>
      </c>
      <c r="C657" s="21" t="s">
        <v>467</v>
      </c>
      <c r="D657" s="21"/>
      <c r="E657" s="4">
        <f>E658</f>
        <v>6766.1</v>
      </c>
      <c r="G657" s="39" t="s">
        <v>149</v>
      </c>
      <c r="H657" s="40" t="s">
        <v>467</v>
      </c>
      <c r="I657" s="40"/>
      <c r="J657" s="41">
        <v>6766100</v>
      </c>
      <c r="K657" s="16"/>
    </row>
    <row r="658" spans="1:11" ht="30" x14ac:dyDescent="0.2">
      <c r="A658" s="20" t="s">
        <v>112</v>
      </c>
      <c r="B658" s="21" t="s">
        <v>149</v>
      </c>
      <c r="C658" s="21" t="s">
        <v>467</v>
      </c>
      <c r="D658" s="21" t="s">
        <v>111</v>
      </c>
      <c r="E658" s="4">
        <f>E659</f>
        <v>6766.1</v>
      </c>
      <c r="G658" s="39" t="s">
        <v>149</v>
      </c>
      <c r="H658" s="40" t="s">
        <v>467</v>
      </c>
      <c r="I658" s="40" t="s">
        <v>111</v>
      </c>
      <c r="J658" s="41">
        <v>6766100</v>
      </c>
      <c r="K658" s="16"/>
    </row>
    <row r="659" spans="1:11" ht="15" x14ac:dyDescent="0.2">
      <c r="A659" s="20" t="s">
        <v>114</v>
      </c>
      <c r="B659" s="21" t="s">
        <v>149</v>
      </c>
      <c r="C659" s="21" t="s">
        <v>467</v>
      </c>
      <c r="D659" s="21" t="s">
        <v>113</v>
      </c>
      <c r="E659" s="4">
        <v>6766.1</v>
      </c>
      <c r="G659" s="39" t="s">
        <v>149</v>
      </c>
      <c r="H659" s="40" t="s">
        <v>467</v>
      </c>
      <c r="I659" s="40" t="s">
        <v>113</v>
      </c>
      <c r="J659" s="41">
        <v>6766100</v>
      </c>
      <c r="K659" s="16"/>
    </row>
    <row r="660" spans="1:11" ht="15" x14ac:dyDescent="0.2">
      <c r="A660" s="17" t="s">
        <v>155</v>
      </c>
      <c r="B660" s="18" t="s">
        <v>154</v>
      </c>
      <c r="C660" s="18"/>
      <c r="D660" s="18"/>
      <c r="E660" s="3">
        <f>E661+E672+E677+E686</f>
        <v>6245.1</v>
      </c>
      <c r="G660" s="39" t="s">
        <v>154</v>
      </c>
      <c r="H660" s="40"/>
      <c r="I660" s="40"/>
      <c r="J660" s="41">
        <v>6245100</v>
      </c>
      <c r="K660" s="16"/>
    </row>
    <row r="661" spans="1:11" ht="30" x14ac:dyDescent="0.2">
      <c r="A661" s="20" t="s">
        <v>376</v>
      </c>
      <c r="B661" s="21" t="s">
        <v>154</v>
      </c>
      <c r="C661" s="21" t="s">
        <v>377</v>
      </c>
      <c r="D661" s="21"/>
      <c r="E661" s="4">
        <f>E662+E669</f>
        <v>1251.3000000000002</v>
      </c>
      <c r="G661" s="39" t="s">
        <v>154</v>
      </c>
      <c r="H661" s="40" t="s">
        <v>377</v>
      </c>
      <c r="I661" s="40"/>
      <c r="J661" s="41">
        <v>1251300</v>
      </c>
      <c r="K661" s="16"/>
    </row>
    <row r="662" spans="1:11" ht="15" x14ac:dyDescent="0.2">
      <c r="A662" s="20" t="s">
        <v>378</v>
      </c>
      <c r="B662" s="21" t="s">
        <v>154</v>
      </c>
      <c r="C662" s="21" t="s">
        <v>379</v>
      </c>
      <c r="D662" s="21"/>
      <c r="E662" s="4">
        <f>E663+E665+E667</f>
        <v>856.30000000000007</v>
      </c>
      <c r="G662" s="39" t="s">
        <v>154</v>
      </c>
      <c r="H662" s="40" t="s">
        <v>379</v>
      </c>
      <c r="I662" s="40"/>
      <c r="J662" s="41">
        <v>856300</v>
      </c>
      <c r="K662" s="16"/>
    </row>
    <row r="663" spans="1:11" ht="60" x14ac:dyDescent="0.2">
      <c r="A663" s="20" t="s">
        <v>8</v>
      </c>
      <c r="B663" s="21" t="s">
        <v>154</v>
      </c>
      <c r="C663" s="21" t="s">
        <v>379</v>
      </c>
      <c r="D663" s="21" t="s">
        <v>7</v>
      </c>
      <c r="E663" s="4">
        <f>E664</f>
        <v>13.2</v>
      </c>
      <c r="G663" s="39" t="s">
        <v>154</v>
      </c>
      <c r="H663" s="40" t="s">
        <v>379</v>
      </c>
      <c r="I663" s="40" t="s">
        <v>7</v>
      </c>
      <c r="J663" s="41">
        <v>13200</v>
      </c>
      <c r="K663" s="16"/>
    </row>
    <row r="664" spans="1:11" ht="15" x14ac:dyDescent="0.2">
      <c r="A664" s="20" t="s">
        <v>59</v>
      </c>
      <c r="B664" s="21" t="s">
        <v>154</v>
      </c>
      <c r="C664" s="21" t="s">
        <v>379</v>
      </c>
      <c r="D664" s="21" t="s">
        <v>58</v>
      </c>
      <c r="E664" s="4">
        <v>13.2</v>
      </c>
      <c r="G664" s="39" t="s">
        <v>154</v>
      </c>
      <c r="H664" s="40" t="s">
        <v>379</v>
      </c>
      <c r="I664" s="40" t="s">
        <v>58</v>
      </c>
      <c r="J664" s="41">
        <v>13200</v>
      </c>
      <c r="K664" s="16"/>
    </row>
    <row r="665" spans="1:11" ht="30" x14ac:dyDescent="0.2">
      <c r="A665" s="20" t="s">
        <v>14</v>
      </c>
      <c r="B665" s="21" t="s">
        <v>154</v>
      </c>
      <c r="C665" s="21" t="s">
        <v>379</v>
      </c>
      <c r="D665" s="21" t="s">
        <v>13</v>
      </c>
      <c r="E665" s="4">
        <f>E666</f>
        <v>745.1</v>
      </c>
      <c r="G665" s="39" t="s">
        <v>154</v>
      </c>
      <c r="H665" s="40" t="s">
        <v>379</v>
      </c>
      <c r="I665" s="40" t="s">
        <v>13</v>
      </c>
      <c r="J665" s="41">
        <v>745100</v>
      </c>
      <c r="K665" s="16"/>
    </row>
    <row r="666" spans="1:11" ht="30" x14ac:dyDescent="0.2">
      <c r="A666" s="20" t="s">
        <v>16</v>
      </c>
      <c r="B666" s="21" t="s">
        <v>154</v>
      </c>
      <c r="C666" s="21" t="s">
        <v>379</v>
      </c>
      <c r="D666" s="21" t="s">
        <v>15</v>
      </c>
      <c r="E666" s="4">
        <v>745.1</v>
      </c>
      <c r="G666" s="39" t="s">
        <v>154</v>
      </c>
      <c r="H666" s="40" t="s">
        <v>379</v>
      </c>
      <c r="I666" s="40" t="s">
        <v>15</v>
      </c>
      <c r="J666" s="41">
        <v>745100</v>
      </c>
      <c r="K666" s="16"/>
    </row>
    <row r="667" spans="1:11" ht="15" x14ac:dyDescent="0.2">
      <c r="A667" s="20" t="s">
        <v>129</v>
      </c>
      <c r="B667" s="21" t="s">
        <v>154</v>
      </c>
      <c r="C667" s="21" t="s">
        <v>379</v>
      </c>
      <c r="D667" s="21" t="s">
        <v>128</v>
      </c>
      <c r="E667" s="4">
        <f>E668</f>
        <v>98</v>
      </c>
      <c r="G667" s="39" t="s">
        <v>154</v>
      </c>
      <c r="H667" s="40" t="s">
        <v>379</v>
      </c>
      <c r="I667" s="40" t="s">
        <v>128</v>
      </c>
      <c r="J667" s="41">
        <v>98000</v>
      </c>
      <c r="K667" s="16"/>
    </row>
    <row r="668" spans="1:11" ht="15" x14ac:dyDescent="0.2">
      <c r="A668" s="20" t="s">
        <v>399</v>
      </c>
      <c r="B668" s="21" t="s">
        <v>154</v>
      </c>
      <c r="C668" s="21" t="s">
        <v>379</v>
      </c>
      <c r="D668" s="21" t="s">
        <v>400</v>
      </c>
      <c r="E668" s="4">
        <v>98</v>
      </c>
      <c r="G668" s="39" t="s">
        <v>154</v>
      </c>
      <c r="H668" s="40" t="s">
        <v>379</v>
      </c>
      <c r="I668" s="40" t="s">
        <v>400</v>
      </c>
      <c r="J668" s="41">
        <v>98000</v>
      </c>
      <c r="K668" s="16"/>
    </row>
    <row r="669" spans="1:11" ht="30" x14ac:dyDescent="0.2">
      <c r="A669" s="20" t="s">
        <v>466</v>
      </c>
      <c r="B669" s="21" t="s">
        <v>154</v>
      </c>
      <c r="C669" s="21" t="s">
        <v>380</v>
      </c>
      <c r="D669" s="21"/>
      <c r="E669" s="4">
        <f>E670</f>
        <v>395</v>
      </c>
      <c r="G669" s="39" t="s">
        <v>154</v>
      </c>
      <c r="H669" s="40" t="s">
        <v>380</v>
      </c>
      <c r="I669" s="40"/>
      <c r="J669" s="41">
        <v>395000</v>
      </c>
      <c r="K669" s="16"/>
    </row>
    <row r="670" spans="1:11" ht="30" x14ac:dyDescent="0.2">
      <c r="A670" s="20" t="s">
        <v>14</v>
      </c>
      <c r="B670" s="21" t="s">
        <v>154</v>
      </c>
      <c r="C670" s="21" t="s">
        <v>380</v>
      </c>
      <c r="D670" s="21" t="s">
        <v>13</v>
      </c>
      <c r="E670" s="4">
        <f>E671</f>
        <v>395</v>
      </c>
      <c r="G670" s="39" t="s">
        <v>154</v>
      </c>
      <c r="H670" s="40" t="s">
        <v>380</v>
      </c>
      <c r="I670" s="40" t="s">
        <v>13</v>
      </c>
      <c r="J670" s="41">
        <v>395000</v>
      </c>
      <c r="K670" s="16"/>
    </row>
    <row r="671" spans="1:11" ht="30" x14ac:dyDescent="0.2">
      <c r="A671" s="20" t="s">
        <v>16</v>
      </c>
      <c r="B671" s="21" t="s">
        <v>154</v>
      </c>
      <c r="C671" s="21" t="s">
        <v>380</v>
      </c>
      <c r="D671" s="21" t="s">
        <v>15</v>
      </c>
      <c r="E671" s="4">
        <v>395</v>
      </c>
      <c r="G671" s="39" t="s">
        <v>154</v>
      </c>
      <c r="H671" s="40" t="s">
        <v>380</v>
      </c>
      <c r="I671" s="40" t="s">
        <v>15</v>
      </c>
      <c r="J671" s="41">
        <v>395000</v>
      </c>
      <c r="K671" s="16"/>
    </row>
    <row r="672" spans="1:11" ht="45" x14ac:dyDescent="0.2">
      <c r="A672" s="20" t="s">
        <v>366</v>
      </c>
      <c r="B672" s="21" t="s">
        <v>154</v>
      </c>
      <c r="C672" s="21" t="s">
        <v>367</v>
      </c>
      <c r="D672" s="21"/>
      <c r="E672" s="4">
        <f>E673</f>
        <v>20</v>
      </c>
      <c r="G672" s="39" t="s">
        <v>154</v>
      </c>
      <c r="H672" s="40" t="s">
        <v>367</v>
      </c>
      <c r="I672" s="40"/>
      <c r="J672" s="41">
        <v>20000</v>
      </c>
      <c r="K672" s="16"/>
    </row>
    <row r="673" spans="1:11" ht="30" x14ac:dyDescent="0.2">
      <c r="A673" s="20" t="s">
        <v>401</v>
      </c>
      <c r="B673" s="21" t="s">
        <v>154</v>
      </c>
      <c r="C673" s="21" t="s">
        <v>402</v>
      </c>
      <c r="D673" s="21"/>
      <c r="E673" s="4">
        <f>E674</f>
        <v>20</v>
      </c>
      <c r="G673" s="39" t="s">
        <v>154</v>
      </c>
      <c r="H673" s="40" t="s">
        <v>402</v>
      </c>
      <c r="I673" s="40"/>
      <c r="J673" s="41">
        <v>20000</v>
      </c>
      <c r="K673" s="16"/>
    </row>
    <row r="674" spans="1:11" ht="15" x14ac:dyDescent="0.2">
      <c r="A674" s="20" t="s">
        <v>403</v>
      </c>
      <c r="B674" s="21" t="s">
        <v>154</v>
      </c>
      <c r="C674" s="21" t="s">
        <v>404</v>
      </c>
      <c r="D674" s="21"/>
      <c r="E674" s="4">
        <f>E675</f>
        <v>20</v>
      </c>
      <c r="G674" s="39" t="s">
        <v>154</v>
      </c>
      <c r="H674" s="40" t="s">
        <v>404</v>
      </c>
      <c r="I674" s="40"/>
      <c r="J674" s="41">
        <v>20000</v>
      </c>
      <c r="K674" s="16"/>
    </row>
    <row r="675" spans="1:11" ht="30" x14ac:dyDescent="0.2">
      <c r="A675" s="20" t="s">
        <v>14</v>
      </c>
      <c r="B675" s="21" t="s">
        <v>154</v>
      </c>
      <c r="C675" s="21" t="s">
        <v>404</v>
      </c>
      <c r="D675" s="21" t="s">
        <v>13</v>
      </c>
      <c r="E675" s="4">
        <f>E676</f>
        <v>20</v>
      </c>
      <c r="G675" s="39" t="s">
        <v>154</v>
      </c>
      <c r="H675" s="40" t="s">
        <v>404</v>
      </c>
      <c r="I675" s="40" t="s">
        <v>13</v>
      </c>
      <c r="J675" s="41">
        <v>20000</v>
      </c>
      <c r="K675" s="16"/>
    </row>
    <row r="676" spans="1:11" ht="30" x14ac:dyDescent="0.2">
      <c r="A676" s="20" t="s">
        <v>16</v>
      </c>
      <c r="B676" s="21" t="s">
        <v>154</v>
      </c>
      <c r="C676" s="21" t="s">
        <v>404</v>
      </c>
      <c r="D676" s="21" t="s">
        <v>15</v>
      </c>
      <c r="E676" s="4">
        <v>20</v>
      </c>
      <c r="G676" s="39" t="s">
        <v>154</v>
      </c>
      <c r="H676" s="40" t="s">
        <v>404</v>
      </c>
      <c r="I676" s="40" t="s">
        <v>15</v>
      </c>
      <c r="J676" s="41">
        <v>20000</v>
      </c>
      <c r="K676" s="16"/>
    </row>
    <row r="677" spans="1:11" ht="30" x14ac:dyDescent="0.2">
      <c r="A677" s="20" t="s">
        <v>304</v>
      </c>
      <c r="B677" s="21" t="s">
        <v>154</v>
      </c>
      <c r="C677" s="21" t="s">
        <v>305</v>
      </c>
      <c r="D677" s="21"/>
      <c r="E677" s="4">
        <f>E678+E683</f>
        <v>2511.5</v>
      </c>
      <c r="G677" s="39" t="s">
        <v>154</v>
      </c>
      <c r="H677" s="40" t="s">
        <v>305</v>
      </c>
      <c r="I677" s="40"/>
      <c r="J677" s="41">
        <v>2511500</v>
      </c>
      <c r="K677" s="16"/>
    </row>
    <row r="678" spans="1:11" ht="15" x14ac:dyDescent="0.2">
      <c r="A678" s="20" t="s">
        <v>390</v>
      </c>
      <c r="B678" s="21" t="s">
        <v>154</v>
      </c>
      <c r="C678" s="21" t="s">
        <v>405</v>
      </c>
      <c r="D678" s="21"/>
      <c r="E678" s="4">
        <f>E679+E681</f>
        <v>2328.1999999999998</v>
      </c>
      <c r="G678" s="39" t="s">
        <v>154</v>
      </c>
      <c r="H678" s="40" t="s">
        <v>405</v>
      </c>
      <c r="I678" s="40"/>
      <c r="J678" s="41">
        <v>2328200</v>
      </c>
      <c r="K678" s="16"/>
    </row>
    <row r="679" spans="1:11" ht="60" x14ac:dyDescent="0.2">
      <c r="A679" s="20" t="s">
        <v>8</v>
      </c>
      <c r="B679" s="21" t="s">
        <v>154</v>
      </c>
      <c r="C679" s="21" t="s">
        <v>405</v>
      </c>
      <c r="D679" s="21" t="s">
        <v>7</v>
      </c>
      <c r="E679" s="4">
        <f>E680</f>
        <v>2195</v>
      </c>
      <c r="G679" s="39" t="s">
        <v>154</v>
      </c>
      <c r="H679" s="40" t="s">
        <v>405</v>
      </c>
      <c r="I679" s="40" t="s">
        <v>7</v>
      </c>
      <c r="J679" s="41">
        <v>2195000</v>
      </c>
      <c r="K679" s="16"/>
    </row>
    <row r="680" spans="1:11" ht="15" x14ac:dyDescent="0.2">
      <c r="A680" s="20" t="s">
        <v>59</v>
      </c>
      <c r="B680" s="21" t="s">
        <v>154</v>
      </c>
      <c r="C680" s="21" t="s">
        <v>405</v>
      </c>
      <c r="D680" s="21" t="s">
        <v>58</v>
      </c>
      <c r="E680" s="30">
        <f>2169.4+25.6</f>
        <v>2195</v>
      </c>
      <c r="G680" s="39" t="s">
        <v>154</v>
      </c>
      <c r="H680" s="40" t="s">
        <v>405</v>
      </c>
      <c r="I680" s="40" t="s">
        <v>58</v>
      </c>
      <c r="J680" s="41">
        <v>2195000</v>
      </c>
      <c r="K680" s="16"/>
    </row>
    <row r="681" spans="1:11" ht="30" x14ac:dyDescent="0.2">
      <c r="A681" s="20" t="s">
        <v>14</v>
      </c>
      <c r="B681" s="21" t="s">
        <v>154</v>
      </c>
      <c r="C681" s="21" t="s">
        <v>405</v>
      </c>
      <c r="D681" s="21" t="s">
        <v>13</v>
      </c>
      <c r="E681" s="4">
        <f>E682</f>
        <v>133.19999999999999</v>
      </c>
      <c r="G681" s="39" t="s">
        <v>154</v>
      </c>
      <c r="H681" s="40" t="s">
        <v>405</v>
      </c>
      <c r="I681" s="40" t="s">
        <v>13</v>
      </c>
      <c r="J681" s="41">
        <v>133200</v>
      </c>
      <c r="K681" s="16"/>
    </row>
    <row r="682" spans="1:11" ht="30" x14ac:dyDescent="0.2">
      <c r="A682" s="20" t="s">
        <v>16</v>
      </c>
      <c r="B682" s="21" t="s">
        <v>154</v>
      </c>
      <c r="C682" s="21" t="s">
        <v>405</v>
      </c>
      <c r="D682" s="21" t="s">
        <v>15</v>
      </c>
      <c r="E682" s="4">
        <v>133.19999999999999</v>
      </c>
      <c r="G682" s="39" t="s">
        <v>154</v>
      </c>
      <c r="H682" s="40" t="s">
        <v>405</v>
      </c>
      <c r="I682" s="40" t="s">
        <v>15</v>
      </c>
      <c r="J682" s="41">
        <v>133200</v>
      </c>
      <c r="K682" s="16"/>
    </row>
    <row r="683" spans="1:11" ht="15" x14ac:dyDescent="0.2">
      <c r="A683" s="20" t="s">
        <v>528</v>
      </c>
      <c r="B683" s="21" t="s">
        <v>154</v>
      </c>
      <c r="C683" s="21" t="s">
        <v>529</v>
      </c>
      <c r="D683" s="21"/>
      <c r="E683" s="4">
        <f>E684</f>
        <v>183.3</v>
      </c>
      <c r="G683" s="39" t="s">
        <v>154</v>
      </c>
      <c r="H683" s="40" t="s">
        <v>529</v>
      </c>
      <c r="I683" s="40"/>
      <c r="J683" s="41">
        <v>183300</v>
      </c>
      <c r="K683" s="16"/>
    </row>
    <row r="684" spans="1:11" ht="30" x14ac:dyDescent="0.2">
      <c r="A684" s="20" t="s">
        <v>112</v>
      </c>
      <c r="B684" s="21" t="s">
        <v>154</v>
      </c>
      <c r="C684" s="21" t="s">
        <v>529</v>
      </c>
      <c r="D684" s="21" t="s">
        <v>111</v>
      </c>
      <c r="E684" s="4">
        <f>E685</f>
        <v>183.3</v>
      </c>
      <c r="G684" s="39" t="s">
        <v>154</v>
      </c>
      <c r="H684" s="40" t="s">
        <v>529</v>
      </c>
      <c r="I684" s="40" t="s">
        <v>111</v>
      </c>
      <c r="J684" s="41">
        <v>183300</v>
      </c>
      <c r="K684" s="16"/>
    </row>
    <row r="685" spans="1:11" ht="15" x14ac:dyDescent="0.2">
      <c r="A685" s="20" t="s">
        <v>114</v>
      </c>
      <c r="B685" s="21" t="s">
        <v>154</v>
      </c>
      <c r="C685" s="21" t="s">
        <v>529</v>
      </c>
      <c r="D685" s="21" t="s">
        <v>113</v>
      </c>
      <c r="E685" s="4">
        <v>183.3</v>
      </c>
      <c r="G685" s="39" t="s">
        <v>154</v>
      </c>
      <c r="H685" s="40" t="s">
        <v>529</v>
      </c>
      <c r="I685" s="40" t="s">
        <v>113</v>
      </c>
      <c r="J685" s="41">
        <v>183300</v>
      </c>
      <c r="K685" s="16"/>
    </row>
    <row r="686" spans="1:11" ht="15" x14ac:dyDescent="0.2">
      <c r="A686" s="20" t="s">
        <v>285</v>
      </c>
      <c r="B686" s="21" t="s">
        <v>154</v>
      </c>
      <c r="C686" s="21" t="s">
        <v>286</v>
      </c>
      <c r="D686" s="21"/>
      <c r="E686" s="4">
        <f>E687</f>
        <v>2462.3000000000002</v>
      </c>
      <c r="G686" s="39" t="s">
        <v>154</v>
      </c>
      <c r="H686" s="40" t="s">
        <v>286</v>
      </c>
      <c r="I686" s="40"/>
      <c r="J686" s="41">
        <v>2462300</v>
      </c>
      <c r="K686" s="16"/>
    </row>
    <row r="687" spans="1:11" ht="30" x14ac:dyDescent="0.2">
      <c r="A687" s="20" t="s">
        <v>424</v>
      </c>
      <c r="B687" s="21" t="s">
        <v>154</v>
      </c>
      <c r="C687" s="21" t="s">
        <v>287</v>
      </c>
      <c r="D687" s="21"/>
      <c r="E687" s="4">
        <f>E688</f>
        <v>2462.3000000000002</v>
      </c>
      <c r="G687" s="39" t="s">
        <v>154</v>
      </c>
      <c r="H687" s="40" t="s">
        <v>287</v>
      </c>
      <c r="I687" s="40"/>
      <c r="J687" s="41">
        <v>2462300</v>
      </c>
      <c r="K687" s="16"/>
    </row>
    <row r="688" spans="1:11" ht="15" x14ac:dyDescent="0.2">
      <c r="A688" s="20" t="s">
        <v>465</v>
      </c>
      <c r="B688" s="21" t="s">
        <v>154</v>
      </c>
      <c r="C688" s="21" t="s">
        <v>290</v>
      </c>
      <c r="D688" s="21"/>
      <c r="E688" s="4">
        <f>E689+E691+E693</f>
        <v>2462.3000000000002</v>
      </c>
      <c r="G688" s="39" t="s">
        <v>154</v>
      </c>
      <c r="H688" s="40" t="s">
        <v>290</v>
      </c>
      <c r="I688" s="40"/>
      <c r="J688" s="41">
        <v>2462300</v>
      </c>
      <c r="K688" s="16"/>
    </row>
    <row r="689" spans="1:11" ht="60" x14ac:dyDescent="0.2">
      <c r="A689" s="20" t="s">
        <v>8</v>
      </c>
      <c r="B689" s="21" t="s">
        <v>154</v>
      </c>
      <c r="C689" s="21" t="s">
        <v>290</v>
      </c>
      <c r="D689" s="21" t="s">
        <v>7</v>
      </c>
      <c r="E689" s="4">
        <f>E690</f>
        <v>2414.4</v>
      </c>
      <c r="G689" s="39" t="s">
        <v>154</v>
      </c>
      <c r="H689" s="40" t="s">
        <v>290</v>
      </c>
      <c r="I689" s="40" t="s">
        <v>7</v>
      </c>
      <c r="J689" s="41">
        <v>2414400</v>
      </c>
      <c r="K689" s="16"/>
    </row>
    <row r="690" spans="1:11" ht="30" x14ac:dyDescent="0.2">
      <c r="A690" s="20" t="s">
        <v>10</v>
      </c>
      <c r="B690" s="21" t="s">
        <v>154</v>
      </c>
      <c r="C690" s="21" t="s">
        <v>290</v>
      </c>
      <c r="D690" s="21" t="s">
        <v>9</v>
      </c>
      <c r="E690" s="4">
        <v>2414.4</v>
      </c>
      <c r="G690" s="39" t="s">
        <v>154</v>
      </c>
      <c r="H690" s="40" t="s">
        <v>290</v>
      </c>
      <c r="I690" s="40" t="s">
        <v>9</v>
      </c>
      <c r="J690" s="41">
        <v>2414400</v>
      </c>
      <c r="K690" s="16"/>
    </row>
    <row r="691" spans="1:11" s="25" customFormat="1" ht="30" x14ac:dyDescent="0.2">
      <c r="A691" s="20" t="s">
        <v>14</v>
      </c>
      <c r="B691" s="21" t="s">
        <v>154</v>
      </c>
      <c r="C691" s="21" t="s">
        <v>290</v>
      </c>
      <c r="D691" s="21" t="s">
        <v>13</v>
      </c>
      <c r="E691" s="4">
        <f>E692</f>
        <v>44.9</v>
      </c>
      <c r="G691" s="39" t="s">
        <v>154</v>
      </c>
      <c r="H691" s="40" t="s">
        <v>290</v>
      </c>
      <c r="I691" s="40" t="s">
        <v>13</v>
      </c>
      <c r="J691" s="41">
        <v>44900</v>
      </c>
      <c r="K691" s="16"/>
    </row>
    <row r="692" spans="1:11" s="25" customFormat="1" ht="30" x14ac:dyDescent="0.2">
      <c r="A692" s="20" t="s">
        <v>16</v>
      </c>
      <c r="B692" s="21" t="s">
        <v>154</v>
      </c>
      <c r="C692" s="21" t="s">
        <v>290</v>
      </c>
      <c r="D692" s="21" t="s">
        <v>15</v>
      </c>
      <c r="E692" s="4">
        <v>44.9</v>
      </c>
      <c r="G692" s="39" t="s">
        <v>154</v>
      </c>
      <c r="H692" s="40" t="s">
        <v>290</v>
      </c>
      <c r="I692" s="40" t="s">
        <v>15</v>
      </c>
      <c r="J692" s="41">
        <v>44900</v>
      </c>
      <c r="K692" s="16"/>
    </row>
    <row r="693" spans="1:11" s="25" customFormat="1" ht="15" x14ac:dyDescent="0.2">
      <c r="A693" s="20" t="s">
        <v>21</v>
      </c>
      <c r="B693" s="21" t="s">
        <v>154</v>
      </c>
      <c r="C693" s="21" t="s">
        <v>290</v>
      </c>
      <c r="D693" s="21" t="s">
        <v>20</v>
      </c>
      <c r="E693" s="4">
        <f>E694</f>
        <v>3</v>
      </c>
      <c r="G693" s="39" t="s">
        <v>154</v>
      </c>
      <c r="H693" s="40" t="s">
        <v>290</v>
      </c>
      <c r="I693" s="40" t="s">
        <v>20</v>
      </c>
      <c r="J693" s="41">
        <v>3000</v>
      </c>
      <c r="K693" s="16"/>
    </row>
    <row r="694" spans="1:11" s="25" customFormat="1" ht="15" x14ac:dyDescent="0.2">
      <c r="A694" s="20" t="s">
        <v>23</v>
      </c>
      <c r="B694" s="21" t="s">
        <v>154</v>
      </c>
      <c r="C694" s="21" t="s">
        <v>290</v>
      </c>
      <c r="D694" s="21" t="s">
        <v>22</v>
      </c>
      <c r="E694" s="4">
        <v>3</v>
      </c>
      <c r="G694" s="39" t="s">
        <v>154</v>
      </c>
      <c r="H694" s="40" t="s">
        <v>290</v>
      </c>
      <c r="I694" s="40" t="s">
        <v>22</v>
      </c>
      <c r="J694" s="41">
        <v>3000</v>
      </c>
      <c r="K694" s="16"/>
    </row>
    <row r="695" spans="1:11" s="25" customFormat="1" ht="14.25" x14ac:dyDescent="0.2">
      <c r="A695" s="14" t="s">
        <v>157</v>
      </c>
      <c r="B695" s="15" t="s">
        <v>156</v>
      </c>
      <c r="C695" s="15"/>
      <c r="D695" s="15"/>
      <c r="E695" s="2">
        <f>E696+E713</f>
        <v>24157.399999999998</v>
      </c>
      <c r="G695" s="39" t="s">
        <v>156</v>
      </c>
      <c r="H695" s="40"/>
      <c r="I695" s="40"/>
      <c r="J695" s="41">
        <v>24157400</v>
      </c>
      <c r="K695" s="16"/>
    </row>
    <row r="696" spans="1:11" s="25" customFormat="1" ht="15" x14ac:dyDescent="0.2">
      <c r="A696" s="17" t="s">
        <v>159</v>
      </c>
      <c r="B696" s="18" t="s">
        <v>158</v>
      </c>
      <c r="C696" s="18"/>
      <c r="D696" s="18"/>
      <c r="E696" s="3">
        <f>E697+E709+E703</f>
        <v>1602.2</v>
      </c>
      <c r="G696" s="39" t="s">
        <v>158</v>
      </c>
      <c r="H696" s="40"/>
      <c r="I696" s="40"/>
      <c r="J696" s="41">
        <v>1602200</v>
      </c>
      <c r="K696" s="16"/>
    </row>
    <row r="697" spans="1:11" s="25" customFormat="1" ht="30" x14ac:dyDescent="0.2">
      <c r="A697" s="20" t="s">
        <v>140</v>
      </c>
      <c r="B697" s="21" t="s">
        <v>158</v>
      </c>
      <c r="C697" s="21" t="s">
        <v>139</v>
      </c>
      <c r="D697" s="21"/>
      <c r="E697" s="4">
        <f>E698</f>
        <v>100</v>
      </c>
      <c r="G697" s="39" t="s">
        <v>158</v>
      </c>
      <c r="H697" s="40" t="s">
        <v>139</v>
      </c>
      <c r="I697" s="40"/>
      <c r="J697" s="41">
        <v>100000</v>
      </c>
      <c r="K697" s="16"/>
    </row>
    <row r="698" spans="1:11" s="25" customFormat="1" ht="30" x14ac:dyDescent="0.2">
      <c r="A698" s="20" t="s">
        <v>255</v>
      </c>
      <c r="B698" s="21" t="s">
        <v>158</v>
      </c>
      <c r="C698" s="21" t="s">
        <v>141</v>
      </c>
      <c r="D698" s="21"/>
      <c r="E698" s="4">
        <f>E699</f>
        <v>100</v>
      </c>
      <c r="G698" s="39" t="s">
        <v>158</v>
      </c>
      <c r="H698" s="40" t="s">
        <v>141</v>
      </c>
      <c r="I698" s="40"/>
      <c r="J698" s="41">
        <v>100000</v>
      </c>
      <c r="K698" s="16"/>
    </row>
    <row r="699" spans="1:11" s="24" customFormat="1" ht="45" x14ac:dyDescent="0.2">
      <c r="A699" s="20" t="s">
        <v>143</v>
      </c>
      <c r="B699" s="21" t="s">
        <v>158</v>
      </c>
      <c r="C699" s="21" t="s">
        <v>142</v>
      </c>
      <c r="D699" s="21"/>
      <c r="E699" s="4">
        <f>E700</f>
        <v>100</v>
      </c>
      <c r="G699" s="39" t="s">
        <v>158</v>
      </c>
      <c r="H699" s="40" t="s">
        <v>142</v>
      </c>
      <c r="I699" s="40"/>
      <c r="J699" s="41">
        <v>100000</v>
      </c>
      <c r="K699" s="16"/>
    </row>
    <row r="700" spans="1:11" ht="150" x14ac:dyDescent="0.2">
      <c r="A700" s="23" t="s">
        <v>161</v>
      </c>
      <c r="B700" s="21" t="s">
        <v>158</v>
      </c>
      <c r="C700" s="21" t="s">
        <v>160</v>
      </c>
      <c r="D700" s="21"/>
      <c r="E700" s="4">
        <f>E701</f>
        <v>100</v>
      </c>
      <c r="G700" s="39" t="s">
        <v>158</v>
      </c>
      <c r="H700" s="40" t="s">
        <v>160</v>
      </c>
      <c r="I700" s="40"/>
      <c r="J700" s="41">
        <v>100000</v>
      </c>
      <c r="K700" s="16"/>
    </row>
    <row r="701" spans="1:11" ht="15" x14ac:dyDescent="0.2">
      <c r="A701" s="20" t="s">
        <v>94</v>
      </c>
      <c r="B701" s="21" t="s">
        <v>158</v>
      </c>
      <c r="C701" s="21" t="s">
        <v>160</v>
      </c>
      <c r="D701" s="21" t="s">
        <v>93</v>
      </c>
      <c r="E701" s="4">
        <f>E702</f>
        <v>100</v>
      </c>
      <c r="G701" s="39" t="s">
        <v>158</v>
      </c>
      <c r="H701" s="40" t="s">
        <v>160</v>
      </c>
      <c r="I701" s="40" t="s">
        <v>93</v>
      </c>
      <c r="J701" s="41">
        <v>100000</v>
      </c>
      <c r="K701" s="16"/>
    </row>
    <row r="702" spans="1:11" ht="15" x14ac:dyDescent="0.2">
      <c r="A702" s="20" t="s">
        <v>96</v>
      </c>
      <c r="B702" s="21" t="s">
        <v>158</v>
      </c>
      <c r="C702" s="21" t="s">
        <v>160</v>
      </c>
      <c r="D702" s="21" t="s">
        <v>95</v>
      </c>
      <c r="E702" s="4">
        <v>100</v>
      </c>
      <c r="G702" s="39" t="s">
        <v>158</v>
      </c>
      <c r="H702" s="40" t="s">
        <v>160</v>
      </c>
      <c r="I702" s="40" t="s">
        <v>95</v>
      </c>
      <c r="J702" s="41">
        <v>100000</v>
      </c>
      <c r="K702" s="16"/>
    </row>
    <row r="703" spans="1:11" ht="30" x14ac:dyDescent="0.2">
      <c r="A703" s="20" t="s">
        <v>260</v>
      </c>
      <c r="B703" s="21" t="s">
        <v>158</v>
      </c>
      <c r="C703" s="21" t="s">
        <v>261</v>
      </c>
      <c r="D703" s="21"/>
      <c r="E703" s="4">
        <f>E704</f>
        <v>807</v>
      </c>
      <c r="G703" s="39" t="s">
        <v>158</v>
      </c>
      <c r="H703" s="40" t="s">
        <v>261</v>
      </c>
      <c r="I703" s="40"/>
      <c r="J703" s="41">
        <v>807000</v>
      </c>
      <c r="K703" s="16"/>
    </row>
    <row r="704" spans="1:11" ht="30" x14ac:dyDescent="0.2">
      <c r="A704" s="20" t="s">
        <v>262</v>
      </c>
      <c r="B704" s="21" t="s">
        <v>158</v>
      </c>
      <c r="C704" s="21" t="s">
        <v>263</v>
      </c>
      <c r="D704" s="21"/>
      <c r="E704" s="4">
        <f>E705</f>
        <v>807</v>
      </c>
      <c r="G704" s="39" t="s">
        <v>158</v>
      </c>
      <c r="H704" s="40" t="s">
        <v>263</v>
      </c>
      <c r="I704" s="40"/>
      <c r="J704" s="41">
        <v>807000</v>
      </c>
      <c r="K704" s="16"/>
    </row>
    <row r="705" spans="1:11" ht="30" x14ac:dyDescent="0.2">
      <c r="A705" s="20" t="s">
        <v>264</v>
      </c>
      <c r="B705" s="21" t="s">
        <v>158</v>
      </c>
      <c r="C705" s="21" t="s">
        <v>265</v>
      </c>
      <c r="D705" s="21"/>
      <c r="E705" s="4">
        <f>E706</f>
        <v>807</v>
      </c>
      <c r="G705" s="39" t="s">
        <v>158</v>
      </c>
      <c r="H705" s="40" t="s">
        <v>265</v>
      </c>
      <c r="I705" s="40"/>
      <c r="J705" s="41">
        <v>807000</v>
      </c>
      <c r="K705" s="16"/>
    </row>
    <row r="706" spans="1:11" ht="15" x14ac:dyDescent="0.2">
      <c r="A706" s="20" t="s">
        <v>266</v>
      </c>
      <c r="B706" s="21" t="s">
        <v>158</v>
      </c>
      <c r="C706" s="21" t="s">
        <v>267</v>
      </c>
      <c r="D706" s="21"/>
      <c r="E706" s="4">
        <f>E707</f>
        <v>807</v>
      </c>
      <c r="G706" s="39" t="s">
        <v>158</v>
      </c>
      <c r="H706" s="40" t="s">
        <v>267</v>
      </c>
      <c r="I706" s="40"/>
      <c r="J706" s="41">
        <v>807000</v>
      </c>
      <c r="K706" s="16"/>
    </row>
    <row r="707" spans="1:11" ht="15" x14ac:dyDescent="0.2">
      <c r="A707" s="20" t="s">
        <v>129</v>
      </c>
      <c r="B707" s="21" t="s">
        <v>158</v>
      </c>
      <c r="C707" s="21" t="s">
        <v>267</v>
      </c>
      <c r="D707" s="21" t="s">
        <v>128</v>
      </c>
      <c r="E707" s="4">
        <f>E708</f>
        <v>807</v>
      </c>
      <c r="G707" s="39" t="s">
        <v>158</v>
      </c>
      <c r="H707" s="40" t="s">
        <v>267</v>
      </c>
      <c r="I707" s="40" t="s">
        <v>128</v>
      </c>
      <c r="J707" s="41">
        <v>807000</v>
      </c>
      <c r="K707" s="16"/>
    </row>
    <row r="708" spans="1:11" ht="30" x14ac:dyDescent="0.2">
      <c r="A708" s="20" t="s">
        <v>135</v>
      </c>
      <c r="B708" s="21" t="s">
        <v>158</v>
      </c>
      <c r="C708" s="21" t="s">
        <v>267</v>
      </c>
      <c r="D708" s="21" t="s">
        <v>134</v>
      </c>
      <c r="E708" s="30">
        <v>807</v>
      </c>
      <c r="G708" s="39" t="s">
        <v>158</v>
      </c>
      <c r="H708" s="40" t="s">
        <v>267</v>
      </c>
      <c r="I708" s="40" t="s">
        <v>134</v>
      </c>
      <c r="J708" s="41">
        <v>807000</v>
      </c>
      <c r="K708" s="16"/>
    </row>
    <row r="709" spans="1:11" ht="30" x14ac:dyDescent="0.2">
      <c r="A709" s="20" t="s">
        <v>406</v>
      </c>
      <c r="B709" s="21" t="s">
        <v>158</v>
      </c>
      <c r="C709" s="21" t="s">
        <v>407</v>
      </c>
      <c r="D709" s="21"/>
      <c r="E709" s="4">
        <f>E710</f>
        <v>695.2</v>
      </c>
      <c r="G709" s="39" t="s">
        <v>158</v>
      </c>
      <c r="H709" s="40" t="s">
        <v>407</v>
      </c>
      <c r="I709" s="40"/>
      <c r="J709" s="41">
        <v>695200</v>
      </c>
      <c r="K709" s="16"/>
    </row>
    <row r="710" spans="1:11" s="24" customFormat="1" ht="30" x14ac:dyDescent="0.2">
      <c r="A710" s="20" t="s">
        <v>530</v>
      </c>
      <c r="B710" s="21" t="s">
        <v>158</v>
      </c>
      <c r="C710" s="21" t="s">
        <v>523</v>
      </c>
      <c r="D710" s="21"/>
      <c r="E710" s="4">
        <f>E711</f>
        <v>695.2</v>
      </c>
      <c r="G710" s="39" t="s">
        <v>158</v>
      </c>
      <c r="H710" s="40" t="s">
        <v>523</v>
      </c>
      <c r="I710" s="40"/>
      <c r="J710" s="41">
        <v>695200</v>
      </c>
      <c r="K710" s="16"/>
    </row>
    <row r="711" spans="1:11" ht="15" x14ac:dyDescent="0.2">
      <c r="A711" s="20" t="s">
        <v>129</v>
      </c>
      <c r="B711" s="21" t="s">
        <v>158</v>
      </c>
      <c r="C711" s="21" t="s">
        <v>523</v>
      </c>
      <c r="D711" s="21" t="s">
        <v>128</v>
      </c>
      <c r="E711" s="4">
        <f>E712</f>
        <v>695.2</v>
      </c>
      <c r="G711" s="39" t="s">
        <v>158</v>
      </c>
      <c r="H711" s="40" t="s">
        <v>523</v>
      </c>
      <c r="I711" s="40" t="s">
        <v>128</v>
      </c>
      <c r="J711" s="41">
        <v>695200</v>
      </c>
      <c r="K711" s="16"/>
    </row>
    <row r="712" spans="1:11" ht="30" x14ac:dyDescent="0.2">
      <c r="A712" s="20" t="s">
        <v>135</v>
      </c>
      <c r="B712" s="21" t="s">
        <v>158</v>
      </c>
      <c r="C712" s="21" t="s">
        <v>523</v>
      </c>
      <c r="D712" s="21" t="s">
        <v>134</v>
      </c>
      <c r="E712" s="30">
        <f>503.8+191.4</f>
        <v>695.2</v>
      </c>
      <c r="G712" s="39" t="s">
        <v>158</v>
      </c>
      <c r="H712" s="40" t="s">
        <v>523</v>
      </c>
      <c r="I712" s="40" t="s">
        <v>134</v>
      </c>
      <c r="J712" s="41">
        <v>695200</v>
      </c>
      <c r="K712" s="16"/>
    </row>
    <row r="713" spans="1:11" ht="15" x14ac:dyDescent="0.2">
      <c r="A713" s="17" t="s">
        <v>163</v>
      </c>
      <c r="B713" s="18" t="s">
        <v>162</v>
      </c>
      <c r="C713" s="18"/>
      <c r="D713" s="18"/>
      <c r="E713" s="3">
        <f>E714+E731</f>
        <v>22555.199999999997</v>
      </c>
      <c r="G713" s="39" t="s">
        <v>162</v>
      </c>
      <c r="H713" s="40"/>
      <c r="I713" s="40"/>
      <c r="J713" s="41">
        <v>22555200</v>
      </c>
      <c r="K713" s="16"/>
    </row>
    <row r="714" spans="1:11" ht="30" x14ac:dyDescent="0.2">
      <c r="A714" s="20" t="s">
        <v>140</v>
      </c>
      <c r="B714" s="21" t="s">
        <v>162</v>
      </c>
      <c r="C714" s="21" t="s">
        <v>139</v>
      </c>
      <c r="D714" s="21"/>
      <c r="E714" s="4">
        <f>E715+E723</f>
        <v>22109.399999999998</v>
      </c>
      <c r="G714" s="39" t="s">
        <v>162</v>
      </c>
      <c r="H714" s="40" t="s">
        <v>139</v>
      </c>
      <c r="I714" s="40"/>
      <c r="J714" s="41">
        <v>22109400</v>
      </c>
      <c r="K714" s="16"/>
    </row>
    <row r="715" spans="1:11" ht="30" x14ac:dyDescent="0.2">
      <c r="A715" s="20" t="s">
        <v>255</v>
      </c>
      <c r="B715" s="21" t="s">
        <v>162</v>
      </c>
      <c r="C715" s="21" t="s">
        <v>141</v>
      </c>
      <c r="D715" s="21"/>
      <c r="E715" s="4">
        <f>E716</f>
        <v>3132</v>
      </c>
      <c r="G715" s="39" t="s">
        <v>162</v>
      </c>
      <c r="H715" s="40" t="s">
        <v>141</v>
      </c>
      <c r="I715" s="40"/>
      <c r="J715" s="41">
        <v>3132000</v>
      </c>
      <c r="K715" s="16"/>
    </row>
    <row r="716" spans="1:11" ht="45" x14ac:dyDescent="0.2">
      <c r="A716" s="20" t="s">
        <v>145</v>
      </c>
      <c r="B716" s="21" t="s">
        <v>162</v>
      </c>
      <c r="C716" s="21" t="s">
        <v>257</v>
      </c>
      <c r="D716" s="21"/>
      <c r="E716" s="4">
        <f>E717+E720</f>
        <v>3132</v>
      </c>
      <c r="G716" s="39" t="s">
        <v>162</v>
      </c>
      <c r="H716" s="40" t="s">
        <v>257</v>
      </c>
      <c r="I716" s="40"/>
      <c r="J716" s="41">
        <v>3132000</v>
      </c>
      <c r="K716" s="16"/>
    </row>
    <row r="717" spans="1:11" ht="45" x14ac:dyDescent="0.2">
      <c r="A717" s="20" t="s">
        <v>146</v>
      </c>
      <c r="B717" s="21" t="s">
        <v>162</v>
      </c>
      <c r="C717" s="21" t="s">
        <v>513</v>
      </c>
      <c r="D717" s="21"/>
      <c r="E717" s="4">
        <f>E718</f>
        <v>2231</v>
      </c>
      <c r="G717" s="39" t="s">
        <v>162</v>
      </c>
      <c r="H717" s="40" t="s">
        <v>513</v>
      </c>
      <c r="I717" s="40"/>
      <c r="J717" s="41">
        <v>2231000</v>
      </c>
      <c r="K717" s="16"/>
    </row>
    <row r="718" spans="1:11" ht="15" x14ac:dyDescent="0.2">
      <c r="A718" s="20" t="s">
        <v>94</v>
      </c>
      <c r="B718" s="21" t="s">
        <v>162</v>
      </c>
      <c r="C718" s="21" t="s">
        <v>513</v>
      </c>
      <c r="D718" s="21" t="s">
        <v>93</v>
      </c>
      <c r="E718" s="4">
        <f>E719</f>
        <v>2231</v>
      </c>
      <c r="G718" s="39" t="s">
        <v>162</v>
      </c>
      <c r="H718" s="40" t="s">
        <v>513</v>
      </c>
      <c r="I718" s="40" t="s">
        <v>93</v>
      </c>
      <c r="J718" s="41">
        <v>2231000</v>
      </c>
      <c r="K718" s="16"/>
    </row>
    <row r="719" spans="1:11" ht="15" x14ac:dyDescent="0.2">
      <c r="A719" s="20" t="s">
        <v>167</v>
      </c>
      <c r="B719" s="21" t="s">
        <v>162</v>
      </c>
      <c r="C719" s="21" t="s">
        <v>513</v>
      </c>
      <c r="D719" s="21" t="s">
        <v>166</v>
      </c>
      <c r="E719" s="4">
        <v>2231</v>
      </c>
      <c r="G719" s="39" t="s">
        <v>162</v>
      </c>
      <c r="H719" s="40" t="s">
        <v>513</v>
      </c>
      <c r="I719" s="40" t="s">
        <v>166</v>
      </c>
      <c r="J719" s="41">
        <v>2231000</v>
      </c>
      <c r="K719" s="16"/>
    </row>
    <row r="720" spans="1:11" ht="45" x14ac:dyDescent="0.2">
      <c r="A720" s="47" t="s">
        <v>146</v>
      </c>
      <c r="B720" s="21" t="s">
        <v>162</v>
      </c>
      <c r="C720" s="21" t="s">
        <v>586</v>
      </c>
      <c r="D720" s="21"/>
      <c r="E720" s="4">
        <f>E721</f>
        <v>901</v>
      </c>
      <c r="G720" s="39" t="s">
        <v>162</v>
      </c>
      <c r="H720" s="40" t="s">
        <v>586</v>
      </c>
      <c r="I720" s="40"/>
      <c r="J720" s="41">
        <v>901000</v>
      </c>
      <c r="K720" s="16"/>
    </row>
    <row r="721" spans="1:11" ht="15" x14ac:dyDescent="0.2">
      <c r="A721" s="20" t="s">
        <v>94</v>
      </c>
      <c r="B721" s="21" t="s">
        <v>162</v>
      </c>
      <c r="C721" s="21" t="s">
        <v>586</v>
      </c>
      <c r="D721" s="21" t="s">
        <v>93</v>
      </c>
      <c r="E721" s="4">
        <f>E722</f>
        <v>901</v>
      </c>
      <c r="G721" s="39" t="s">
        <v>162</v>
      </c>
      <c r="H721" s="40" t="s">
        <v>586</v>
      </c>
      <c r="I721" s="40" t="s">
        <v>93</v>
      </c>
      <c r="J721" s="41">
        <v>901000</v>
      </c>
      <c r="K721" s="16"/>
    </row>
    <row r="722" spans="1:11" ht="15" x14ac:dyDescent="0.2">
      <c r="A722" s="20" t="s">
        <v>167</v>
      </c>
      <c r="B722" s="21" t="s">
        <v>162</v>
      </c>
      <c r="C722" s="21" t="s">
        <v>586</v>
      </c>
      <c r="D722" s="21" t="s">
        <v>166</v>
      </c>
      <c r="E722" s="4">
        <v>901</v>
      </c>
      <c r="G722" s="39" t="s">
        <v>162</v>
      </c>
      <c r="H722" s="40" t="s">
        <v>586</v>
      </c>
      <c r="I722" s="40" t="s">
        <v>166</v>
      </c>
      <c r="J722" s="41">
        <v>901000</v>
      </c>
      <c r="K722" s="16"/>
    </row>
    <row r="723" spans="1:11" ht="30" x14ac:dyDescent="0.2">
      <c r="A723" s="20" t="s">
        <v>221</v>
      </c>
      <c r="B723" s="21" t="s">
        <v>162</v>
      </c>
      <c r="C723" s="21" t="s">
        <v>222</v>
      </c>
      <c r="D723" s="21"/>
      <c r="E723" s="4">
        <f>E724</f>
        <v>18977.399999999998</v>
      </c>
      <c r="G723" s="39" t="s">
        <v>162</v>
      </c>
      <c r="H723" s="40" t="s">
        <v>222</v>
      </c>
      <c r="I723" s="40"/>
      <c r="J723" s="41">
        <v>18977400</v>
      </c>
      <c r="K723" s="16"/>
    </row>
    <row r="724" spans="1:11" ht="45" x14ac:dyDescent="0.2">
      <c r="A724" s="20" t="s">
        <v>126</v>
      </c>
      <c r="B724" s="21" t="s">
        <v>162</v>
      </c>
      <c r="C724" s="21" t="s">
        <v>251</v>
      </c>
      <c r="D724" s="21"/>
      <c r="E724" s="4">
        <f>E725+E728</f>
        <v>18977.399999999998</v>
      </c>
      <c r="G724" s="39" t="s">
        <v>162</v>
      </c>
      <c r="H724" s="40" t="s">
        <v>251</v>
      </c>
      <c r="I724" s="40"/>
      <c r="J724" s="41">
        <v>18977400</v>
      </c>
      <c r="K724" s="16"/>
    </row>
    <row r="725" spans="1:11" s="24" customFormat="1" ht="75" x14ac:dyDescent="0.2">
      <c r="A725" s="20" t="s">
        <v>164</v>
      </c>
      <c r="B725" s="21" t="s">
        <v>162</v>
      </c>
      <c r="C725" s="21" t="s">
        <v>268</v>
      </c>
      <c r="D725" s="21"/>
      <c r="E725" s="4">
        <f>E726</f>
        <v>1419.6</v>
      </c>
      <c r="G725" s="39" t="s">
        <v>162</v>
      </c>
      <c r="H725" s="40" t="s">
        <v>268</v>
      </c>
      <c r="I725" s="40"/>
      <c r="J725" s="41">
        <v>1419600</v>
      </c>
      <c r="K725" s="16"/>
    </row>
    <row r="726" spans="1:11" s="24" customFormat="1" ht="15" x14ac:dyDescent="0.2">
      <c r="A726" s="20" t="s">
        <v>129</v>
      </c>
      <c r="B726" s="21" t="s">
        <v>162</v>
      </c>
      <c r="C726" s="21" t="s">
        <v>268</v>
      </c>
      <c r="D726" s="21" t="s">
        <v>128</v>
      </c>
      <c r="E726" s="4">
        <f>E727</f>
        <v>1419.6</v>
      </c>
      <c r="G726" s="39" t="s">
        <v>162</v>
      </c>
      <c r="H726" s="40" t="s">
        <v>268</v>
      </c>
      <c r="I726" s="40" t="s">
        <v>128</v>
      </c>
      <c r="J726" s="41">
        <v>1419600</v>
      </c>
      <c r="K726" s="16"/>
    </row>
    <row r="727" spans="1:11" ht="30" x14ac:dyDescent="0.2">
      <c r="A727" s="20" t="s">
        <v>135</v>
      </c>
      <c r="B727" s="21" t="s">
        <v>162</v>
      </c>
      <c r="C727" s="21" t="s">
        <v>268</v>
      </c>
      <c r="D727" s="21" t="s">
        <v>134</v>
      </c>
      <c r="E727" s="4">
        <v>1419.6</v>
      </c>
      <c r="G727" s="39" t="s">
        <v>162</v>
      </c>
      <c r="H727" s="40" t="s">
        <v>268</v>
      </c>
      <c r="I727" s="40" t="s">
        <v>134</v>
      </c>
      <c r="J727" s="41">
        <v>1419600</v>
      </c>
      <c r="K727" s="16"/>
    </row>
    <row r="728" spans="1:11" ht="45" x14ac:dyDescent="0.2">
      <c r="A728" s="20" t="s">
        <v>165</v>
      </c>
      <c r="B728" s="21" t="s">
        <v>162</v>
      </c>
      <c r="C728" s="21" t="s">
        <v>269</v>
      </c>
      <c r="D728" s="21"/>
      <c r="E728" s="4">
        <f>E729</f>
        <v>17557.8</v>
      </c>
      <c r="G728" s="39" t="s">
        <v>162</v>
      </c>
      <c r="H728" s="40" t="s">
        <v>269</v>
      </c>
      <c r="I728" s="40"/>
      <c r="J728" s="41">
        <v>17557800</v>
      </c>
      <c r="K728" s="16"/>
    </row>
    <row r="729" spans="1:11" ht="15" x14ac:dyDescent="0.2">
      <c r="A729" s="20" t="s">
        <v>129</v>
      </c>
      <c r="B729" s="21" t="s">
        <v>162</v>
      </c>
      <c r="C729" s="21" t="s">
        <v>269</v>
      </c>
      <c r="D729" s="21" t="s">
        <v>128</v>
      </c>
      <c r="E729" s="4">
        <f>E730</f>
        <v>17557.8</v>
      </c>
      <c r="G729" s="39" t="s">
        <v>162</v>
      </c>
      <c r="H729" s="40" t="s">
        <v>269</v>
      </c>
      <c r="I729" s="40" t="s">
        <v>128</v>
      </c>
      <c r="J729" s="41">
        <v>17557800</v>
      </c>
      <c r="K729" s="16"/>
    </row>
    <row r="730" spans="1:11" ht="30" x14ac:dyDescent="0.2">
      <c r="A730" s="20" t="s">
        <v>135</v>
      </c>
      <c r="B730" s="21" t="s">
        <v>162</v>
      </c>
      <c r="C730" s="21" t="s">
        <v>269</v>
      </c>
      <c r="D730" s="21" t="s">
        <v>134</v>
      </c>
      <c r="E730" s="4">
        <v>17557.8</v>
      </c>
      <c r="G730" s="39" t="s">
        <v>162</v>
      </c>
      <c r="H730" s="40" t="s">
        <v>269</v>
      </c>
      <c r="I730" s="40" t="s">
        <v>134</v>
      </c>
      <c r="J730" s="41">
        <v>17557800</v>
      </c>
      <c r="K730" s="16"/>
    </row>
    <row r="731" spans="1:11" ht="30" x14ac:dyDescent="0.2">
      <c r="A731" s="33" t="s">
        <v>508</v>
      </c>
      <c r="B731" s="31" t="s">
        <v>162</v>
      </c>
      <c r="C731" s="31" t="s">
        <v>409</v>
      </c>
      <c r="D731" s="31"/>
      <c r="E731" s="32">
        <f>E732</f>
        <v>445.79999999999995</v>
      </c>
      <c r="G731" s="39" t="s">
        <v>162</v>
      </c>
      <c r="H731" s="40" t="s">
        <v>409</v>
      </c>
      <c r="I731" s="40"/>
      <c r="J731" s="41">
        <v>445800</v>
      </c>
      <c r="K731" s="16"/>
    </row>
    <row r="732" spans="1:11" ht="30" x14ac:dyDescent="0.2">
      <c r="A732" s="33" t="s">
        <v>545</v>
      </c>
      <c r="B732" s="31" t="s">
        <v>162</v>
      </c>
      <c r="C732" s="31" t="s">
        <v>544</v>
      </c>
      <c r="D732" s="31"/>
      <c r="E732" s="32">
        <f>E733</f>
        <v>445.79999999999995</v>
      </c>
      <c r="G732" s="39" t="s">
        <v>162</v>
      </c>
      <c r="H732" s="40" t="s">
        <v>544</v>
      </c>
      <c r="I732" s="40"/>
      <c r="J732" s="41">
        <v>445800</v>
      </c>
      <c r="K732" s="16"/>
    </row>
    <row r="733" spans="1:11" ht="15" x14ac:dyDescent="0.2">
      <c r="A733" s="33" t="s">
        <v>129</v>
      </c>
      <c r="B733" s="31" t="s">
        <v>162</v>
      </c>
      <c r="C733" s="31" t="s">
        <v>544</v>
      </c>
      <c r="D733" s="31" t="s">
        <v>128</v>
      </c>
      <c r="E733" s="32">
        <f>E734</f>
        <v>445.79999999999995</v>
      </c>
      <c r="G733" s="39" t="s">
        <v>162</v>
      </c>
      <c r="H733" s="40" t="s">
        <v>544</v>
      </c>
      <c r="I733" s="40" t="s">
        <v>128</v>
      </c>
      <c r="J733" s="41">
        <v>445800</v>
      </c>
      <c r="K733" s="16"/>
    </row>
    <row r="734" spans="1:11" ht="30" x14ac:dyDescent="0.2">
      <c r="A734" s="33" t="s">
        <v>135</v>
      </c>
      <c r="B734" s="31" t="s">
        <v>162</v>
      </c>
      <c r="C734" s="31" t="s">
        <v>544</v>
      </c>
      <c r="D734" s="31" t="s">
        <v>134</v>
      </c>
      <c r="E734" s="32">
        <f>215.2+230.6</f>
        <v>445.79999999999995</v>
      </c>
      <c r="G734" s="39" t="s">
        <v>162</v>
      </c>
      <c r="H734" s="40" t="s">
        <v>544</v>
      </c>
      <c r="I734" s="40" t="s">
        <v>134</v>
      </c>
      <c r="J734" s="41">
        <v>445800</v>
      </c>
      <c r="K734" s="16"/>
    </row>
    <row r="735" spans="1:11" ht="14.25" x14ac:dyDescent="0.2">
      <c r="A735" s="14" t="s">
        <v>169</v>
      </c>
      <c r="B735" s="15" t="s">
        <v>168</v>
      </c>
      <c r="C735" s="15"/>
      <c r="D735" s="15"/>
      <c r="E735" s="2">
        <f>E743+E774+E736</f>
        <v>7287.0999999999995</v>
      </c>
      <c r="G735" s="39" t="s">
        <v>168</v>
      </c>
      <c r="H735" s="40"/>
      <c r="I735" s="40"/>
      <c r="J735" s="41">
        <v>7287100</v>
      </c>
      <c r="K735" s="16"/>
    </row>
    <row r="736" spans="1:11" ht="15" x14ac:dyDescent="0.2">
      <c r="A736" s="17" t="s">
        <v>270</v>
      </c>
      <c r="B736" s="18" t="s">
        <v>271</v>
      </c>
      <c r="C736" s="18"/>
      <c r="D736" s="18"/>
      <c r="E736" s="3">
        <f t="shared" ref="E736:E741" si="1">E737</f>
        <v>2242</v>
      </c>
      <c r="G736" s="39" t="s">
        <v>271</v>
      </c>
      <c r="H736" s="40"/>
      <c r="I736" s="40"/>
      <c r="J736" s="41">
        <v>2242000</v>
      </c>
      <c r="K736" s="16"/>
    </row>
    <row r="737" spans="1:11" ht="30" x14ac:dyDescent="0.2">
      <c r="A737" s="20" t="s">
        <v>171</v>
      </c>
      <c r="B737" s="21" t="s">
        <v>271</v>
      </c>
      <c r="C737" s="21" t="s">
        <v>170</v>
      </c>
      <c r="D737" s="21"/>
      <c r="E737" s="4">
        <f t="shared" si="1"/>
        <v>2242</v>
      </c>
      <c r="G737" s="39" t="s">
        <v>271</v>
      </c>
      <c r="H737" s="40" t="s">
        <v>170</v>
      </c>
      <c r="I737" s="40"/>
      <c r="J737" s="41">
        <v>2242000</v>
      </c>
      <c r="K737" s="16"/>
    </row>
    <row r="738" spans="1:11" ht="15" x14ac:dyDescent="0.2">
      <c r="A738" s="20" t="s">
        <v>272</v>
      </c>
      <c r="B738" s="21" t="s">
        <v>271</v>
      </c>
      <c r="C738" s="21" t="s">
        <v>273</v>
      </c>
      <c r="D738" s="21"/>
      <c r="E738" s="4">
        <f t="shared" si="1"/>
        <v>2242</v>
      </c>
      <c r="G738" s="39" t="s">
        <v>271</v>
      </c>
      <c r="H738" s="40" t="s">
        <v>273</v>
      </c>
      <c r="I738" s="40"/>
      <c r="J738" s="41">
        <v>2242000</v>
      </c>
      <c r="K738" s="16"/>
    </row>
    <row r="739" spans="1:11" s="25" customFormat="1" ht="15" x14ac:dyDescent="0.2">
      <c r="A739" s="20" t="s">
        <v>274</v>
      </c>
      <c r="B739" s="21" t="s">
        <v>271</v>
      </c>
      <c r="C739" s="21" t="s">
        <v>275</v>
      </c>
      <c r="D739" s="21"/>
      <c r="E739" s="4">
        <f t="shared" si="1"/>
        <v>2242</v>
      </c>
      <c r="G739" s="39" t="s">
        <v>271</v>
      </c>
      <c r="H739" s="40" t="s">
        <v>275</v>
      </c>
      <c r="I739" s="40"/>
      <c r="J739" s="41">
        <v>2242000</v>
      </c>
      <c r="K739" s="16"/>
    </row>
    <row r="740" spans="1:11" s="24" customFormat="1" ht="30" x14ac:dyDescent="0.2">
      <c r="A740" s="20" t="s">
        <v>276</v>
      </c>
      <c r="B740" s="21" t="s">
        <v>271</v>
      </c>
      <c r="C740" s="21" t="s">
        <v>277</v>
      </c>
      <c r="D740" s="21"/>
      <c r="E740" s="4">
        <f t="shared" si="1"/>
        <v>2242</v>
      </c>
      <c r="G740" s="39" t="s">
        <v>271</v>
      </c>
      <c r="H740" s="40" t="s">
        <v>277</v>
      </c>
      <c r="I740" s="40"/>
      <c r="J740" s="41">
        <v>2242000</v>
      </c>
      <c r="K740" s="16"/>
    </row>
    <row r="741" spans="1:11" ht="15" x14ac:dyDescent="0.2">
      <c r="A741" s="20" t="s">
        <v>94</v>
      </c>
      <c r="B741" s="21" t="s">
        <v>271</v>
      </c>
      <c r="C741" s="21" t="s">
        <v>277</v>
      </c>
      <c r="D741" s="21" t="s">
        <v>93</v>
      </c>
      <c r="E741" s="4">
        <f t="shared" si="1"/>
        <v>2242</v>
      </c>
      <c r="G741" s="39" t="s">
        <v>271</v>
      </c>
      <c r="H741" s="40" t="s">
        <v>277</v>
      </c>
      <c r="I741" s="40" t="s">
        <v>93</v>
      </c>
      <c r="J741" s="41">
        <v>2242000</v>
      </c>
      <c r="K741" s="16"/>
    </row>
    <row r="742" spans="1:11" ht="15" x14ac:dyDescent="0.2">
      <c r="A742" s="20" t="s">
        <v>96</v>
      </c>
      <c r="B742" s="21" t="s">
        <v>271</v>
      </c>
      <c r="C742" s="21" t="s">
        <v>277</v>
      </c>
      <c r="D742" s="21" t="s">
        <v>95</v>
      </c>
      <c r="E742" s="30">
        <f>1954.7+287.3</f>
        <v>2242</v>
      </c>
      <c r="G742" s="39" t="s">
        <v>271</v>
      </c>
      <c r="H742" s="40" t="s">
        <v>277</v>
      </c>
      <c r="I742" s="40" t="s">
        <v>95</v>
      </c>
      <c r="J742" s="41">
        <v>2242000</v>
      </c>
      <c r="K742" s="16"/>
    </row>
    <row r="743" spans="1:11" ht="15" x14ac:dyDescent="0.2">
      <c r="A743" s="17" t="s">
        <v>173</v>
      </c>
      <c r="B743" s="18" t="s">
        <v>172</v>
      </c>
      <c r="C743" s="18"/>
      <c r="D743" s="18"/>
      <c r="E743" s="3">
        <f>E753+E744+E770</f>
        <v>4131.5999999999995</v>
      </c>
      <c r="G743" s="39" t="s">
        <v>172</v>
      </c>
      <c r="H743" s="40"/>
      <c r="I743" s="40"/>
      <c r="J743" s="41">
        <v>4131600</v>
      </c>
      <c r="K743" s="16"/>
    </row>
    <row r="744" spans="1:11" ht="30" x14ac:dyDescent="0.2">
      <c r="A744" s="20" t="s">
        <v>171</v>
      </c>
      <c r="B744" s="21" t="s">
        <v>172</v>
      </c>
      <c r="C744" s="21" t="s">
        <v>170</v>
      </c>
      <c r="D744" s="21"/>
      <c r="E744" s="4">
        <f>E745</f>
        <v>300</v>
      </c>
      <c r="G744" s="39" t="s">
        <v>172</v>
      </c>
      <c r="H744" s="40" t="s">
        <v>170</v>
      </c>
      <c r="I744" s="40"/>
      <c r="J744" s="41">
        <v>300000</v>
      </c>
      <c r="K744" s="16"/>
    </row>
    <row r="745" spans="1:11" ht="15" x14ac:dyDescent="0.2">
      <c r="A745" s="20" t="s">
        <v>272</v>
      </c>
      <c r="B745" s="21" t="s">
        <v>172</v>
      </c>
      <c r="C745" s="21" t="s">
        <v>273</v>
      </c>
      <c r="D745" s="21"/>
      <c r="E745" s="4">
        <f>E746</f>
        <v>300</v>
      </c>
      <c r="G745" s="39" t="s">
        <v>172</v>
      </c>
      <c r="H745" s="40" t="s">
        <v>273</v>
      </c>
      <c r="I745" s="40"/>
      <c r="J745" s="41">
        <v>300000</v>
      </c>
      <c r="K745" s="16"/>
    </row>
    <row r="746" spans="1:11" ht="15" x14ac:dyDescent="0.2">
      <c r="A746" s="20" t="s">
        <v>274</v>
      </c>
      <c r="B746" s="21" t="s">
        <v>172</v>
      </c>
      <c r="C746" s="21" t="s">
        <v>275</v>
      </c>
      <c r="D746" s="21"/>
      <c r="E746" s="4">
        <f>E747+E750</f>
        <v>300</v>
      </c>
      <c r="G746" s="39" t="s">
        <v>172</v>
      </c>
      <c r="H746" s="40" t="s">
        <v>275</v>
      </c>
      <c r="I746" s="40"/>
      <c r="J746" s="41">
        <v>300000</v>
      </c>
      <c r="K746" s="16"/>
    </row>
    <row r="747" spans="1:11" ht="75" x14ac:dyDescent="0.2">
      <c r="A747" s="20" t="s">
        <v>213</v>
      </c>
      <c r="B747" s="21" t="s">
        <v>172</v>
      </c>
      <c r="C747" s="21" t="s">
        <v>278</v>
      </c>
      <c r="D747" s="21"/>
      <c r="E747" s="4">
        <f>E748</f>
        <v>300</v>
      </c>
      <c r="G747" s="39" t="s">
        <v>172</v>
      </c>
      <c r="H747" s="40" t="s">
        <v>278</v>
      </c>
      <c r="I747" s="40"/>
      <c r="J747" s="41">
        <v>300000</v>
      </c>
      <c r="K747" s="16"/>
    </row>
    <row r="748" spans="1:11" ht="30" x14ac:dyDescent="0.2">
      <c r="A748" s="20" t="s">
        <v>112</v>
      </c>
      <c r="B748" s="21" t="s">
        <v>172</v>
      </c>
      <c r="C748" s="21" t="s">
        <v>278</v>
      </c>
      <c r="D748" s="21" t="s">
        <v>111</v>
      </c>
      <c r="E748" s="4">
        <f>E749</f>
        <v>300</v>
      </c>
      <c r="G748" s="39" t="s">
        <v>172</v>
      </c>
      <c r="H748" s="40" t="s">
        <v>278</v>
      </c>
      <c r="I748" s="40" t="s">
        <v>111</v>
      </c>
      <c r="J748" s="41">
        <v>300000</v>
      </c>
      <c r="K748" s="16"/>
    </row>
    <row r="749" spans="1:11" ht="15" x14ac:dyDescent="0.2">
      <c r="A749" s="20" t="s">
        <v>114</v>
      </c>
      <c r="B749" s="21" t="s">
        <v>172</v>
      </c>
      <c r="C749" s="21" t="s">
        <v>278</v>
      </c>
      <c r="D749" s="21" t="s">
        <v>113</v>
      </c>
      <c r="E749" s="4">
        <v>300</v>
      </c>
      <c r="G749" s="39" t="s">
        <v>172</v>
      </c>
      <c r="H749" s="40" t="s">
        <v>278</v>
      </c>
      <c r="I749" s="40" t="s">
        <v>113</v>
      </c>
      <c r="J749" s="41">
        <v>300000</v>
      </c>
      <c r="K749" s="16"/>
    </row>
    <row r="750" spans="1:11" ht="30" hidden="1" x14ac:dyDescent="0.2">
      <c r="A750" s="20" t="s">
        <v>531</v>
      </c>
      <c r="B750" s="21" t="s">
        <v>172</v>
      </c>
      <c r="C750" s="21" t="s">
        <v>532</v>
      </c>
      <c r="D750" s="21"/>
      <c r="E750" s="4">
        <f>E751</f>
        <v>0</v>
      </c>
      <c r="G750" s="39"/>
      <c r="H750" s="40"/>
      <c r="I750" s="40"/>
      <c r="J750" s="41"/>
      <c r="K750" s="16"/>
    </row>
    <row r="751" spans="1:11" s="24" customFormat="1" ht="30" hidden="1" x14ac:dyDescent="0.2">
      <c r="A751" s="20" t="s">
        <v>112</v>
      </c>
      <c r="B751" s="21" t="s">
        <v>172</v>
      </c>
      <c r="C751" s="21" t="s">
        <v>532</v>
      </c>
      <c r="D751" s="21" t="s">
        <v>111</v>
      </c>
      <c r="E751" s="4">
        <f>E752</f>
        <v>0</v>
      </c>
      <c r="G751" s="39"/>
      <c r="H751" s="40"/>
      <c r="I751" s="40"/>
      <c r="J751" s="41"/>
      <c r="K751" s="16"/>
    </row>
    <row r="752" spans="1:11" ht="15" hidden="1" x14ac:dyDescent="0.2">
      <c r="A752" s="20" t="s">
        <v>122</v>
      </c>
      <c r="B752" s="21" t="s">
        <v>172</v>
      </c>
      <c r="C752" s="21" t="s">
        <v>532</v>
      </c>
      <c r="D752" s="21" t="s">
        <v>121</v>
      </c>
      <c r="E752" s="4">
        <v>0</v>
      </c>
      <c r="G752" s="39"/>
      <c r="H752" s="40"/>
      <c r="I752" s="40"/>
      <c r="J752" s="41"/>
      <c r="K752" s="16"/>
    </row>
    <row r="753" spans="1:11" ht="30" x14ac:dyDescent="0.2">
      <c r="A753" s="20" t="s">
        <v>507</v>
      </c>
      <c r="B753" s="21" t="s">
        <v>172</v>
      </c>
      <c r="C753" s="21" t="s">
        <v>381</v>
      </c>
      <c r="D753" s="21"/>
      <c r="E753" s="4">
        <f>E754+E761+E767+E764</f>
        <v>3806.4</v>
      </c>
      <c r="G753" s="39" t="s">
        <v>172</v>
      </c>
      <c r="H753" s="40" t="s">
        <v>381</v>
      </c>
      <c r="I753" s="40"/>
      <c r="J753" s="41">
        <v>3806400</v>
      </c>
      <c r="K753" s="16"/>
    </row>
    <row r="754" spans="1:11" ht="30" x14ac:dyDescent="0.2">
      <c r="A754" s="20" t="s">
        <v>382</v>
      </c>
      <c r="B754" s="21" t="s">
        <v>172</v>
      </c>
      <c r="C754" s="21" t="s">
        <v>383</v>
      </c>
      <c r="D754" s="21"/>
      <c r="E754" s="4">
        <f>E755+E757+E759</f>
        <v>427.20000000000005</v>
      </c>
      <c r="G754" s="39" t="s">
        <v>172</v>
      </c>
      <c r="H754" s="40" t="s">
        <v>383</v>
      </c>
      <c r="I754" s="40"/>
      <c r="J754" s="41">
        <v>427200</v>
      </c>
      <c r="K754" s="16"/>
    </row>
    <row r="755" spans="1:11" ht="60" x14ac:dyDescent="0.2">
      <c r="A755" s="20" t="s">
        <v>8</v>
      </c>
      <c r="B755" s="21" t="s">
        <v>172</v>
      </c>
      <c r="C755" s="21" t="s">
        <v>383</v>
      </c>
      <c r="D755" s="21" t="s">
        <v>7</v>
      </c>
      <c r="E755" s="4">
        <f>E756</f>
        <v>136.6</v>
      </c>
      <c r="G755" s="39" t="s">
        <v>172</v>
      </c>
      <c r="H755" s="40" t="s">
        <v>383</v>
      </c>
      <c r="I755" s="40" t="s">
        <v>7</v>
      </c>
      <c r="J755" s="41">
        <v>136600</v>
      </c>
      <c r="K755" s="16"/>
    </row>
    <row r="756" spans="1:11" ht="15" x14ac:dyDescent="0.2">
      <c r="A756" s="20" t="s">
        <v>59</v>
      </c>
      <c r="B756" s="21" t="s">
        <v>172</v>
      </c>
      <c r="C756" s="21" t="s">
        <v>383</v>
      </c>
      <c r="D756" s="21" t="s">
        <v>58</v>
      </c>
      <c r="E756" s="4">
        <v>136.6</v>
      </c>
      <c r="G756" s="39" t="s">
        <v>172</v>
      </c>
      <c r="H756" s="40" t="s">
        <v>383</v>
      </c>
      <c r="I756" s="40" t="s">
        <v>58</v>
      </c>
      <c r="J756" s="41">
        <v>136600</v>
      </c>
      <c r="K756" s="16"/>
    </row>
    <row r="757" spans="1:11" ht="30" x14ac:dyDescent="0.2">
      <c r="A757" s="20" t="s">
        <v>14</v>
      </c>
      <c r="B757" s="21" t="s">
        <v>172</v>
      </c>
      <c r="C757" s="21" t="s">
        <v>383</v>
      </c>
      <c r="D757" s="21" t="s">
        <v>13</v>
      </c>
      <c r="E757" s="4">
        <f>E758</f>
        <v>273.60000000000002</v>
      </c>
      <c r="G757" s="39" t="s">
        <v>172</v>
      </c>
      <c r="H757" s="40" t="s">
        <v>383</v>
      </c>
      <c r="I757" s="40" t="s">
        <v>13</v>
      </c>
      <c r="J757" s="41">
        <v>273600</v>
      </c>
      <c r="K757" s="16"/>
    </row>
    <row r="758" spans="1:11" ht="30" x14ac:dyDescent="0.2">
      <c r="A758" s="20" t="s">
        <v>16</v>
      </c>
      <c r="B758" s="21" t="s">
        <v>172</v>
      </c>
      <c r="C758" s="21" t="s">
        <v>383</v>
      </c>
      <c r="D758" s="21" t="s">
        <v>15</v>
      </c>
      <c r="E758" s="4">
        <v>273.60000000000002</v>
      </c>
      <c r="G758" s="39" t="s">
        <v>172</v>
      </c>
      <c r="H758" s="40" t="s">
        <v>383</v>
      </c>
      <c r="I758" s="40" t="s">
        <v>15</v>
      </c>
      <c r="J758" s="41">
        <v>273600</v>
      </c>
      <c r="K758" s="16"/>
    </row>
    <row r="759" spans="1:11" ht="15" x14ac:dyDescent="0.2">
      <c r="A759" s="20" t="s">
        <v>129</v>
      </c>
      <c r="B759" s="21" t="s">
        <v>172</v>
      </c>
      <c r="C759" s="21" t="s">
        <v>383</v>
      </c>
      <c r="D759" s="21" t="s">
        <v>128</v>
      </c>
      <c r="E759" s="4">
        <f>E760</f>
        <v>17</v>
      </c>
      <c r="G759" s="39" t="s">
        <v>172</v>
      </c>
      <c r="H759" s="40" t="s">
        <v>383</v>
      </c>
      <c r="I759" s="40" t="s">
        <v>128</v>
      </c>
      <c r="J759" s="41">
        <v>17000</v>
      </c>
      <c r="K759" s="16"/>
    </row>
    <row r="760" spans="1:11" ht="15" x14ac:dyDescent="0.2">
      <c r="A760" s="20" t="s">
        <v>399</v>
      </c>
      <c r="B760" s="21" t="s">
        <v>172</v>
      </c>
      <c r="C760" s="21" t="s">
        <v>383</v>
      </c>
      <c r="D760" s="21" t="s">
        <v>400</v>
      </c>
      <c r="E760" s="4">
        <v>17</v>
      </c>
      <c r="G760" s="39" t="s">
        <v>172</v>
      </c>
      <c r="H760" s="40" t="s">
        <v>383</v>
      </c>
      <c r="I760" s="40" t="s">
        <v>400</v>
      </c>
      <c r="J760" s="41">
        <v>17000</v>
      </c>
    </row>
    <row r="761" spans="1:11" ht="30" x14ac:dyDescent="0.2">
      <c r="A761" s="20" t="s">
        <v>384</v>
      </c>
      <c r="B761" s="21" t="s">
        <v>172</v>
      </c>
      <c r="C761" s="21" t="s">
        <v>385</v>
      </c>
      <c r="D761" s="21"/>
      <c r="E761" s="4">
        <f>E762</f>
        <v>201.3</v>
      </c>
      <c r="G761" s="39" t="s">
        <v>172</v>
      </c>
      <c r="H761" s="40" t="s">
        <v>385</v>
      </c>
      <c r="I761" s="40"/>
      <c r="J761" s="41">
        <v>201300</v>
      </c>
    </row>
    <row r="762" spans="1:11" ht="30" x14ac:dyDescent="0.2">
      <c r="A762" s="20" t="s">
        <v>14</v>
      </c>
      <c r="B762" s="21" t="s">
        <v>172</v>
      </c>
      <c r="C762" s="21" t="s">
        <v>385</v>
      </c>
      <c r="D762" s="21" t="s">
        <v>13</v>
      </c>
      <c r="E762" s="4">
        <f>E763</f>
        <v>201.3</v>
      </c>
      <c r="G762" s="39" t="s">
        <v>172</v>
      </c>
      <c r="H762" s="40" t="s">
        <v>385</v>
      </c>
      <c r="I762" s="40" t="s">
        <v>13</v>
      </c>
      <c r="J762" s="41">
        <v>201300</v>
      </c>
    </row>
    <row r="763" spans="1:11" ht="30" x14ac:dyDescent="0.2">
      <c r="A763" s="20" t="s">
        <v>16</v>
      </c>
      <c r="B763" s="21" t="s">
        <v>172</v>
      </c>
      <c r="C763" s="21" t="s">
        <v>385</v>
      </c>
      <c r="D763" s="21" t="s">
        <v>15</v>
      </c>
      <c r="E763" s="4">
        <v>201.3</v>
      </c>
      <c r="G763" s="39" t="s">
        <v>172</v>
      </c>
      <c r="H763" s="40" t="s">
        <v>385</v>
      </c>
      <c r="I763" s="40" t="s">
        <v>15</v>
      </c>
      <c r="J763" s="41">
        <v>201300</v>
      </c>
    </row>
    <row r="764" spans="1:11" ht="30" x14ac:dyDescent="0.2">
      <c r="A764" s="47" t="s">
        <v>606</v>
      </c>
      <c r="B764" s="21" t="s">
        <v>172</v>
      </c>
      <c r="C764" s="21" t="s">
        <v>587</v>
      </c>
      <c r="D764" s="21"/>
      <c r="E764" s="4">
        <f>E765</f>
        <v>3147.9</v>
      </c>
      <c r="G764" s="39" t="s">
        <v>172</v>
      </c>
      <c r="H764" s="40" t="s">
        <v>587</v>
      </c>
      <c r="I764" s="40"/>
      <c r="J764" s="41">
        <v>3147900</v>
      </c>
    </row>
    <row r="765" spans="1:11" ht="30" x14ac:dyDescent="0.2">
      <c r="A765" s="20" t="s">
        <v>112</v>
      </c>
      <c r="B765" s="21" t="s">
        <v>172</v>
      </c>
      <c r="C765" s="21" t="s">
        <v>587</v>
      </c>
      <c r="D765" s="21" t="s">
        <v>111</v>
      </c>
      <c r="E765" s="4">
        <f>E766</f>
        <v>3147.9</v>
      </c>
      <c r="G765" s="39" t="s">
        <v>172</v>
      </c>
      <c r="H765" s="40" t="s">
        <v>587</v>
      </c>
      <c r="I765" s="40" t="s">
        <v>111</v>
      </c>
      <c r="J765" s="41">
        <v>3147900</v>
      </c>
    </row>
    <row r="766" spans="1:11" ht="15" x14ac:dyDescent="0.2">
      <c r="A766" s="20" t="s">
        <v>122</v>
      </c>
      <c r="B766" s="21" t="s">
        <v>172</v>
      </c>
      <c r="C766" s="21" t="s">
        <v>587</v>
      </c>
      <c r="D766" s="21" t="s">
        <v>121</v>
      </c>
      <c r="E766" s="4">
        <v>3147.9</v>
      </c>
      <c r="G766" s="39" t="s">
        <v>172</v>
      </c>
      <c r="H766" s="40" t="s">
        <v>587</v>
      </c>
      <c r="I766" s="40" t="s">
        <v>121</v>
      </c>
      <c r="J766" s="41">
        <v>3147900</v>
      </c>
    </row>
    <row r="767" spans="1:11" ht="105" x14ac:dyDescent="0.2">
      <c r="A767" s="20" t="s">
        <v>420</v>
      </c>
      <c r="B767" s="21" t="s">
        <v>172</v>
      </c>
      <c r="C767" s="21" t="s">
        <v>421</v>
      </c>
      <c r="D767" s="21"/>
      <c r="E767" s="4">
        <f>E768</f>
        <v>30</v>
      </c>
      <c r="G767" s="39" t="s">
        <v>172</v>
      </c>
      <c r="H767" s="40" t="s">
        <v>421</v>
      </c>
      <c r="I767" s="40"/>
      <c r="J767" s="41">
        <v>30000</v>
      </c>
    </row>
    <row r="768" spans="1:11" ht="30" x14ac:dyDescent="0.2">
      <c r="A768" s="20" t="s">
        <v>112</v>
      </c>
      <c r="B768" s="21" t="s">
        <v>172</v>
      </c>
      <c r="C768" s="21" t="s">
        <v>421</v>
      </c>
      <c r="D768" s="21" t="s">
        <v>111</v>
      </c>
      <c r="E768" s="4">
        <f>E769</f>
        <v>30</v>
      </c>
      <c r="G768" s="39" t="s">
        <v>172</v>
      </c>
      <c r="H768" s="40" t="s">
        <v>421</v>
      </c>
      <c r="I768" s="40" t="s">
        <v>111</v>
      </c>
      <c r="J768" s="41">
        <v>30000</v>
      </c>
    </row>
    <row r="769" spans="1:10" ht="15" x14ac:dyDescent="0.2">
      <c r="A769" s="20" t="s">
        <v>114</v>
      </c>
      <c r="B769" s="21" t="s">
        <v>172</v>
      </c>
      <c r="C769" s="21" t="s">
        <v>421</v>
      </c>
      <c r="D769" s="21" t="s">
        <v>113</v>
      </c>
      <c r="E769" s="4">
        <v>30</v>
      </c>
      <c r="G769" s="39" t="s">
        <v>172</v>
      </c>
      <c r="H769" s="40" t="s">
        <v>421</v>
      </c>
      <c r="I769" s="40" t="s">
        <v>113</v>
      </c>
      <c r="J769" s="41">
        <v>30000</v>
      </c>
    </row>
    <row r="770" spans="1:10" ht="15" x14ac:dyDescent="0.2">
      <c r="A770" s="20" t="s">
        <v>285</v>
      </c>
      <c r="B770" s="21" t="s">
        <v>172</v>
      </c>
      <c r="C770" s="21" t="s">
        <v>286</v>
      </c>
      <c r="D770" s="21"/>
      <c r="E770" s="4">
        <f>E771</f>
        <v>25.2</v>
      </c>
      <c r="G770" s="39" t="s">
        <v>172</v>
      </c>
      <c r="H770" s="40" t="s">
        <v>286</v>
      </c>
      <c r="I770" s="40"/>
      <c r="J770" s="41">
        <v>25200</v>
      </c>
    </row>
    <row r="771" spans="1:10" ht="15" x14ac:dyDescent="0.2">
      <c r="A771" s="20" t="s">
        <v>410</v>
      </c>
      <c r="B771" s="21" t="s">
        <v>172</v>
      </c>
      <c r="C771" s="21" t="s">
        <v>411</v>
      </c>
      <c r="D771" s="21"/>
      <c r="E771" s="4">
        <f>E772</f>
        <v>25.2</v>
      </c>
      <c r="G771" s="39" t="s">
        <v>172</v>
      </c>
      <c r="H771" s="40" t="s">
        <v>411</v>
      </c>
      <c r="I771" s="40"/>
      <c r="J771" s="41">
        <v>25200</v>
      </c>
    </row>
    <row r="772" spans="1:10" ht="30" x14ac:dyDescent="0.2">
      <c r="A772" s="20" t="s">
        <v>14</v>
      </c>
      <c r="B772" s="21" t="s">
        <v>172</v>
      </c>
      <c r="C772" s="21" t="s">
        <v>411</v>
      </c>
      <c r="D772" s="21" t="s">
        <v>13</v>
      </c>
      <c r="E772" s="4">
        <f>E773</f>
        <v>25.2</v>
      </c>
      <c r="G772" s="39" t="s">
        <v>172</v>
      </c>
      <c r="H772" s="40" t="s">
        <v>411</v>
      </c>
      <c r="I772" s="40" t="s">
        <v>13</v>
      </c>
      <c r="J772" s="41">
        <v>25200</v>
      </c>
    </row>
    <row r="773" spans="1:10" ht="30" x14ac:dyDescent="0.2">
      <c r="A773" s="20" t="s">
        <v>16</v>
      </c>
      <c r="B773" s="21" t="s">
        <v>172</v>
      </c>
      <c r="C773" s="21" t="s">
        <v>411</v>
      </c>
      <c r="D773" s="21" t="s">
        <v>15</v>
      </c>
      <c r="E773" s="4">
        <v>25.2</v>
      </c>
      <c r="G773" s="39" t="s">
        <v>172</v>
      </c>
      <c r="H773" s="40" t="s">
        <v>411</v>
      </c>
      <c r="I773" s="40" t="s">
        <v>15</v>
      </c>
      <c r="J773" s="41">
        <v>25200</v>
      </c>
    </row>
    <row r="774" spans="1:10" ht="15" x14ac:dyDescent="0.2">
      <c r="A774" s="17" t="s">
        <v>175</v>
      </c>
      <c r="B774" s="18" t="s">
        <v>174</v>
      </c>
      <c r="C774" s="18"/>
      <c r="D774" s="18"/>
      <c r="E774" s="3">
        <f>E775+E785+E781</f>
        <v>913.5</v>
      </c>
      <c r="G774" s="39" t="s">
        <v>174</v>
      </c>
      <c r="H774" s="40"/>
      <c r="I774" s="40"/>
      <c r="J774" s="41">
        <v>913500</v>
      </c>
    </row>
    <row r="775" spans="1:10" ht="30" x14ac:dyDescent="0.2">
      <c r="A775" s="20" t="s">
        <v>171</v>
      </c>
      <c r="B775" s="21" t="s">
        <v>174</v>
      </c>
      <c r="C775" s="21" t="s">
        <v>170</v>
      </c>
      <c r="D775" s="21"/>
      <c r="E775" s="4">
        <f>E776</f>
        <v>493.20000000000005</v>
      </c>
      <c r="G775" s="39" t="s">
        <v>174</v>
      </c>
      <c r="H775" s="40" t="s">
        <v>170</v>
      </c>
      <c r="I775" s="40"/>
      <c r="J775" s="41">
        <v>493200</v>
      </c>
    </row>
    <row r="776" spans="1:10" ht="30" x14ac:dyDescent="0.2">
      <c r="A776" s="20" t="s">
        <v>279</v>
      </c>
      <c r="B776" s="21" t="s">
        <v>174</v>
      </c>
      <c r="C776" s="21" t="s">
        <v>280</v>
      </c>
      <c r="D776" s="21"/>
      <c r="E776" s="4">
        <f>E777</f>
        <v>493.20000000000005</v>
      </c>
      <c r="G776" s="39" t="s">
        <v>174</v>
      </c>
      <c r="H776" s="40" t="s">
        <v>280</v>
      </c>
      <c r="I776" s="40"/>
      <c r="J776" s="41">
        <v>493200</v>
      </c>
    </row>
    <row r="777" spans="1:10" ht="120" x14ac:dyDescent="0.2">
      <c r="A777" s="20" t="s">
        <v>281</v>
      </c>
      <c r="B777" s="21" t="s">
        <v>174</v>
      </c>
      <c r="C777" s="21" t="s">
        <v>282</v>
      </c>
      <c r="D777" s="21"/>
      <c r="E777" s="4">
        <f>E778</f>
        <v>493.20000000000005</v>
      </c>
      <c r="G777" s="39" t="s">
        <v>174</v>
      </c>
      <c r="H777" s="40" t="s">
        <v>282</v>
      </c>
      <c r="I777" s="40"/>
      <c r="J777" s="41">
        <v>493200</v>
      </c>
    </row>
    <row r="778" spans="1:10" ht="120" x14ac:dyDescent="0.2">
      <c r="A778" s="20" t="s">
        <v>283</v>
      </c>
      <c r="B778" s="21" t="s">
        <v>174</v>
      </c>
      <c r="C778" s="21" t="s">
        <v>284</v>
      </c>
      <c r="D778" s="21"/>
      <c r="E778" s="4">
        <f>E779</f>
        <v>493.20000000000005</v>
      </c>
      <c r="G778" s="39" t="s">
        <v>174</v>
      </c>
      <c r="H778" s="40" t="s">
        <v>284</v>
      </c>
      <c r="I778" s="40"/>
      <c r="J778" s="41">
        <v>493200</v>
      </c>
    </row>
    <row r="779" spans="1:10" ht="60" x14ac:dyDescent="0.2">
      <c r="A779" s="20" t="s">
        <v>8</v>
      </c>
      <c r="B779" s="21" t="s">
        <v>174</v>
      </c>
      <c r="C779" s="21" t="s">
        <v>284</v>
      </c>
      <c r="D779" s="21" t="s">
        <v>7</v>
      </c>
      <c r="E779" s="4">
        <f>E780</f>
        <v>493.20000000000005</v>
      </c>
      <c r="G779" s="39" t="s">
        <v>174</v>
      </c>
      <c r="H779" s="40" t="s">
        <v>284</v>
      </c>
      <c r="I779" s="40" t="s">
        <v>7</v>
      </c>
      <c r="J779" s="41">
        <v>493200</v>
      </c>
    </row>
    <row r="780" spans="1:10" ht="15" x14ac:dyDescent="0.2">
      <c r="A780" s="20" t="s">
        <v>59</v>
      </c>
      <c r="B780" s="21" t="s">
        <v>174</v>
      </c>
      <c r="C780" s="21" t="s">
        <v>284</v>
      </c>
      <c r="D780" s="21" t="s">
        <v>58</v>
      </c>
      <c r="E780" s="30">
        <f>411.1+82.1</f>
        <v>493.20000000000005</v>
      </c>
      <c r="G780" s="39" t="s">
        <v>174</v>
      </c>
      <c r="H780" s="40" t="s">
        <v>284</v>
      </c>
      <c r="I780" s="40" t="s">
        <v>58</v>
      </c>
      <c r="J780" s="41">
        <v>493200</v>
      </c>
    </row>
    <row r="781" spans="1:10" ht="30" x14ac:dyDescent="0.2">
      <c r="A781" s="20" t="s">
        <v>507</v>
      </c>
      <c r="B781" s="21" t="s">
        <v>174</v>
      </c>
      <c r="C781" s="21" t="s">
        <v>381</v>
      </c>
      <c r="D781" s="21"/>
      <c r="E781" s="4">
        <f>E782</f>
        <v>25</v>
      </c>
      <c r="G781" s="39" t="s">
        <v>174</v>
      </c>
      <c r="H781" s="40" t="s">
        <v>381</v>
      </c>
      <c r="I781" s="40"/>
      <c r="J781" s="41">
        <v>25000</v>
      </c>
    </row>
    <row r="782" spans="1:10" ht="60" x14ac:dyDescent="0.2">
      <c r="A782" s="23" t="s">
        <v>176</v>
      </c>
      <c r="B782" s="21" t="s">
        <v>174</v>
      </c>
      <c r="C782" s="21" t="s">
        <v>412</v>
      </c>
      <c r="D782" s="21"/>
      <c r="E782" s="4">
        <f>E783</f>
        <v>25</v>
      </c>
      <c r="G782" s="39" t="s">
        <v>174</v>
      </c>
      <c r="H782" s="40" t="s">
        <v>588</v>
      </c>
      <c r="I782" s="40"/>
      <c r="J782" s="41">
        <v>25000</v>
      </c>
    </row>
    <row r="783" spans="1:10" ht="60" x14ac:dyDescent="0.2">
      <c r="A783" s="20" t="s">
        <v>8</v>
      </c>
      <c r="B783" s="21" t="s">
        <v>174</v>
      </c>
      <c r="C783" s="21" t="s">
        <v>412</v>
      </c>
      <c r="D783" s="21" t="s">
        <v>7</v>
      </c>
      <c r="E783" s="4">
        <f>E784</f>
        <v>25</v>
      </c>
      <c r="G783" s="39" t="s">
        <v>174</v>
      </c>
      <c r="H783" s="40" t="s">
        <v>588</v>
      </c>
      <c r="I783" s="40" t="s">
        <v>7</v>
      </c>
      <c r="J783" s="41">
        <v>25000</v>
      </c>
    </row>
    <row r="784" spans="1:10" ht="15" x14ac:dyDescent="0.2">
      <c r="A784" s="20" t="s">
        <v>59</v>
      </c>
      <c r="B784" s="21" t="s">
        <v>174</v>
      </c>
      <c r="C784" s="21" t="s">
        <v>412</v>
      </c>
      <c r="D784" s="21" t="s">
        <v>58</v>
      </c>
      <c r="E784" s="4">
        <v>25</v>
      </c>
      <c r="G784" s="39" t="s">
        <v>174</v>
      </c>
      <c r="H784" s="40" t="s">
        <v>588</v>
      </c>
      <c r="I784" s="40" t="s">
        <v>58</v>
      </c>
      <c r="J784" s="41">
        <v>25000</v>
      </c>
    </row>
    <row r="785" spans="1:10" ht="30" x14ac:dyDescent="0.2">
      <c r="A785" s="20" t="s">
        <v>344</v>
      </c>
      <c r="B785" s="21" t="s">
        <v>174</v>
      </c>
      <c r="C785" s="21" t="s">
        <v>345</v>
      </c>
      <c r="D785" s="21"/>
      <c r="E785" s="4">
        <f>E786</f>
        <v>395.3</v>
      </c>
      <c r="G785" s="39" t="s">
        <v>174</v>
      </c>
      <c r="H785" s="40" t="s">
        <v>345</v>
      </c>
      <c r="I785" s="40"/>
      <c r="J785" s="41">
        <v>395300</v>
      </c>
    </row>
    <row r="786" spans="1:10" ht="45" x14ac:dyDescent="0.2">
      <c r="A786" s="20" t="s">
        <v>362</v>
      </c>
      <c r="B786" s="21" t="s">
        <v>174</v>
      </c>
      <c r="C786" s="21" t="s">
        <v>363</v>
      </c>
      <c r="D786" s="21"/>
      <c r="E786" s="4">
        <f>E787</f>
        <v>395.3</v>
      </c>
      <c r="G786" s="39" t="s">
        <v>174</v>
      </c>
      <c r="H786" s="40" t="s">
        <v>363</v>
      </c>
      <c r="I786" s="40"/>
      <c r="J786" s="41">
        <v>395300</v>
      </c>
    </row>
    <row r="787" spans="1:10" ht="15" x14ac:dyDescent="0.2">
      <c r="A787" s="20" t="s">
        <v>364</v>
      </c>
      <c r="B787" s="21" t="s">
        <v>174</v>
      </c>
      <c r="C787" s="21" t="s">
        <v>365</v>
      </c>
      <c r="D787" s="21"/>
      <c r="E787" s="4">
        <f>E788</f>
        <v>395.3</v>
      </c>
      <c r="G787" s="39" t="s">
        <v>174</v>
      </c>
      <c r="H787" s="40" t="s">
        <v>365</v>
      </c>
      <c r="I787" s="40"/>
      <c r="J787" s="41">
        <v>395300</v>
      </c>
    </row>
    <row r="788" spans="1:10" ht="30" x14ac:dyDescent="0.2">
      <c r="A788" s="20" t="s">
        <v>112</v>
      </c>
      <c r="B788" s="21" t="s">
        <v>174</v>
      </c>
      <c r="C788" s="21" t="s">
        <v>365</v>
      </c>
      <c r="D788" s="21" t="s">
        <v>111</v>
      </c>
      <c r="E788" s="4">
        <f>E789</f>
        <v>395.3</v>
      </c>
      <c r="G788" s="39" t="s">
        <v>174</v>
      </c>
      <c r="H788" s="40" t="s">
        <v>365</v>
      </c>
      <c r="I788" s="40" t="s">
        <v>111</v>
      </c>
      <c r="J788" s="41">
        <v>395300</v>
      </c>
    </row>
    <row r="789" spans="1:10" ht="15" x14ac:dyDescent="0.2">
      <c r="A789" s="20" t="s">
        <v>114</v>
      </c>
      <c r="B789" s="21" t="s">
        <v>174</v>
      </c>
      <c r="C789" s="21" t="s">
        <v>365</v>
      </c>
      <c r="D789" s="21" t="s">
        <v>113</v>
      </c>
      <c r="E789" s="4">
        <v>395.3</v>
      </c>
      <c r="G789" s="39" t="s">
        <v>174</v>
      </c>
      <c r="H789" s="40" t="s">
        <v>365</v>
      </c>
      <c r="I789" s="40" t="s">
        <v>113</v>
      </c>
      <c r="J789" s="41">
        <v>395300</v>
      </c>
    </row>
    <row r="790" spans="1:10" ht="28.5" x14ac:dyDescent="0.2">
      <c r="A790" s="14" t="s">
        <v>178</v>
      </c>
      <c r="B790" s="15" t="s">
        <v>177</v>
      </c>
      <c r="C790" s="15"/>
      <c r="D790" s="15"/>
      <c r="E790" s="2">
        <f>E791+E803</f>
        <v>54327.5</v>
      </c>
      <c r="G790" s="39" t="s">
        <v>177</v>
      </c>
      <c r="H790" s="40"/>
      <c r="I790" s="40"/>
      <c r="J790" s="41">
        <v>54327500</v>
      </c>
    </row>
    <row r="791" spans="1:10" ht="30" x14ac:dyDescent="0.2">
      <c r="A791" s="17" t="s">
        <v>180</v>
      </c>
      <c r="B791" s="18" t="s">
        <v>179</v>
      </c>
      <c r="C791" s="18"/>
      <c r="D791" s="18"/>
      <c r="E791" s="3">
        <f>E792+E798</f>
        <v>34777</v>
      </c>
      <c r="G791" s="39" t="s">
        <v>179</v>
      </c>
      <c r="H791" s="40"/>
      <c r="I791" s="40"/>
      <c r="J791" s="41">
        <v>34777000</v>
      </c>
    </row>
    <row r="792" spans="1:10" ht="45" x14ac:dyDescent="0.2">
      <c r="A792" s="20" t="s">
        <v>182</v>
      </c>
      <c r="B792" s="21" t="s">
        <v>179</v>
      </c>
      <c r="C792" s="21" t="s">
        <v>181</v>
      </c>
      <c r="D792" s="21"/>
      <c r="E792" s="4">
        <f>E793</f>
        <v>14990.3</v>
      </c>
      <c r="G792" s="39" t="s">
        <v>179</v>
      </c>
      <c r="H792" s="40" t="s">
        <v>181</v>
      </c>
      <c r="I792" s="40"/>
      <c r="J792" s="41">
        <v>14990300</v>
      </c>
    </row>
    <row r="793" spans="1:10" ht="30" x14ac:dyDescent="0.2">
      <c r="A793" s="20" t="s">
        <v>184</v>
      </c>
      <c r="B793" s="21" t="s">
        <v>179</v>
      </c>
      <c r="C793" s="21" t="s">
        <v>183</v>
      </c>
      <c r="D793" s="21"/>
      <c r="E793" s="4">
        <f>E794</f>
        <v>14990.3</v>
      </c>
      <c r="G793" s="39" t="s">
        <v>179</v>
      </c>
      <c r="H793" s="40" t="s">
        <v>183</v>
      </c>
      <c r="I793" s="40"/>
      <c r="J793" s="41">
        <v>14990300</v>
      </c>
    </row>
    <row r="794" spans="1:10" ht="45" x14ac:dyDescent="0.2">
      <c r="A794" s="20" t="s">
        <v>186</v>
      </c>
      <c r="B794" s="21" t="s">
        <v>179</v>
      </c>
      <c r="C794" s="21" t="s">
        <v>185</v>
      </c>
      <c r="D794" s="21"/>
      <c r="E794" s="4">
        <f>E795</f>
        <v>14990.3</v>
      </c>
      <c r="G794" s="39" t="s">
        <v>179</v>
      </c>
      <c r="H794" s="40" t="s">
        <v>185</v>
      </c>
      <c r="I794" s="40"/>
      <c r="J794" s="41">
        <v>14990300</v>
      </c>
    </row>
    <row r="795" spans="1:10" ht="45" x14ac:dyDescent="0.2">
      <c r="A795" s="20" t="s">
        <v>188</v>
      </c>
      <c r="B795" s="21" t="s">
        <v>179</v>
      </c>
      <c r="C795" s="21" t="s">
        <v>187</v>
      </c>
      <c r="D795" s="21"/>
      <c r="E795" s="4">
        <f>E796</f>
        <v>14990.3</v>
      </c>
      <c r="G795" s="39" t="s">
        <v>179</v>
      </c>
      <c r="H795" s="40" t="s">
        <v>187</v>
      </c>
      <c r="I795" s="40"/>
      <c r="J795" s="41">
        <v>14990300</v>
      </c>
    </row>
    <row r="796" spans="1:10" ht="15" x14ac:dyDescent="0.2">
      <c r="A796" s="20" t="s">
        <v>94</v>
      </c>
      <c r="B796" s="21" t="s">
        <v>179</v>
      </c>
      <c r="C796" s="21" t="s">
        <v>187</v>
      </c>
      <c r="D796" s="21" t="s">
        <v>93</v>
      </c>
      <c r="E796" s="4">
        <f>E797</f>
        <v>14990.3</v>
      </c>
      <c r="G796" s="39" t="s">
        <v>179</v>
      </c>
      <c r="H796" s="40" t="s">
        <v>187</v>
      </c>
      <c r="I796" s="40" t="s">
        <v>93</v>
      </c>
      <c r="J796" s="41">
        <v>14990300</v>
      </c>
    </row>
    <row r="797" spans="1:10" ht="15" x14ac:dyDescent="0.2">
      <c r="A797" s="20" t="s">
        <v>190</v>
      </c>
      <c r="B797" s="21" t="s">
        <v>179</v>
      </c>
      <c r="C797" s="21" t="s">
        <v>187</v>
      </c>
      <c r="D797" s="21" t="s">
        <v>189</v>
      </c>
      <c r="E797" s="4">
        <v>14990.3</v>
      </c>
      <c r="G797" s="39" t="s">
        <v>179</v>
      </c>
      <c r="H797" s="40" t="s">
        <v>187</v>
      </c>
      <c r="I797" s="40" t="s">
        <v>189</v>
      </c>
      <c r="J797" s="41">
        <v>14990300</v>
      </c>
    </row>
    <row r="798" spans="1:10" ht="30" x14ac:dyDescent="0.2">
      <c r="A798" s="20" t="s">
        <v>413</v>
      </c>
      <c r="B798" s="21" t="s">
        <v>179</v>
      </c>
      <c r="C798" s="21" t="s">
        <v>414</v>
      </c>
      <c r="D798" s="21"/>
      <c r="E798" s="4">
        <f>E799</f>
        <v>19786.7</v>
      </c>
      <c r="G798" s="39" t="s">
        <v>179</v>
      </c>
      <c r="H798" s="40" t="s">
        <v>414</v>
      </c>
      <c r="I798" s="40"/>
      <c r="J798" s="41">
        <v>19786700</v>
      </c>
    </row>
    <row r="799" spans="1:10" ht="45" x14ac:dyDescent="0.2">
      <c r="A799" s="20" t="s">
        <v>208</v>
      </c>
      <c r="B799" s="21" t="s">
        <v>179</v>
      </c>
      <c r="C799" s="21" t="s">
        <v>415</v>
      </c>
      <c r="D799" s="21"/>
      <c r="E799" s="4">
        <f>E800</f>
        <v>19786.7</v>
      </c>
      <c r="G799" s="39" t="s">
        <v>179</v>
      </c>
      <c r="H799" s="40" t="s">
        <v>415</v>
      </c>
      <c r="I799" s="40"/>
      <c r="J799" s="41">
        <v>19786700</v>
      </c>
    </row>
    <row r="800" spans="1:10" ht="15" x14ac:dyDescent="0.2">
      <c r="A800" s="20" t="s">
        <v>416</v>
      </c>
      <c r="B800" s="21" t="s">
        <v>179</v>
      </c>
      <c r="C800" s="21" t="s">
        <v>417</v>
      </c>
      <c r="D800" s="21"/>
      <c r="E800" s="4">
        <f>E801</f>
        <v>19786.7</v>
      </c>
      <c r="G800" s="39" t="s">
        <v>179</v>
      </c>
      <c r="H800" s="40" t="s">
        <v>417</v>
      </c>
      <c r="I800" s="40"/>
      <c r="J800" s="41">
        <v>19786700</v>
      </c>
    </row>
    <row r="801" spans="1:10" ht="15" x14ac:dyDescent="0.2">
      <c r="A801" s="20" t="s">
        <v>94</v>
      </c>
      <c r="B801" s="21" t="s">
        <v>179</v>
      </c>
      <c r="C801" s="21" t="s">
        <v>417</v>
      </c>
      <c r="D801" s="21" t="s">
        <v>93</v>
      </c>
      <c r="E801" s="4">
        <f>E802</f>
        <v>19786.7</v>
      </c>
      <c r="G801" s="39" t="s">
        <v>179</v>
      </c>
      <c r="H801" s="40" t="s">
        <v>417</v>
      </c>
      <c r="I801" s="40" t="s">
        <v>93</v>
      </c>
      <c r="J801" s="41">
        <v>19786700</v>
      </c>
    </row>
    <row r="802" spans="1:10" ht="15" x14ac:dyDescent="0.2">
      <c r="A802" s="20" t="s">
        <v>190</v>
      </c>
      <c r="B802" s="21" t="s">
        <v>179</v>
      </c>
      <c r="C802" s="21" t="s">
        <v>417</v>
      </c>
      <c r="D802" s="21" t="s">
        <v>189</v>
      </c>
      <c r="E802" s="4">
        <v>19786.7</v>
      </c>
      <c r="G802" s="39" t="s">
        <v>179</v>
      </c>
      <c r="H802" s="40" t="s">
        <v>417</v>
      </c>
      <c r="I802" s="40" t="s">
        <v>189</v>
      </c>
      <c r="J802" s="41">
        <v>19786700</v>
      </c>
    </row>
    <row r="803" spans="1:10" ht="15" x14ac:dyDescent="0.2">
      <c r="A803" s="17" t="s">
        <v>192</v>
      </c>
      <c r="B803" s="18" t="s">
        <v>191</v>
      </c>
      <c r="C803" s="18"/>
      <c r="D803" s="18"/>
      <c r="E803" s="3">
        <f>E804</f>
        <v>19550.5</v>
      </c>
      <c r="G803" s="39" t="s">
        <v>191</v>
      </c>
      <c r="H803" s="40"/>
      <c r="I803" s="40"/>
      <c r="J803" s="41">
        <v>19550500</v>
      </c>
    </row>
    <row r="804" spans="1:10" ht="30" x14ac:dyDescent="0.2">
      <c r="A804" s="20" t="s">
        <v>413</v>
      </c>
      <c r="B804" s="21" t="s">
        <v>191</v>
      </c>
      <c r="C804" s="21" t="s">
        <v>414</v>
      </c>
      <c r="D804" s="21"/>
      <c r="E804" s="4">
        <f>E805</f>
        <v>19550.5</v>
      </c>
      <c r="G804" s="39" t="s">
        <v>191</v>
      </c>
      <c r="H804" s="40" t="s">
        <v>414</v>
      </c>
      <c r="I804" s="40"/>
      <c r="J804" s="41">
        <v>19550500</v>
      </c>
    </row>
    <row r="805" spans="1:10" ht="45" x14ac:dyDescent="0.2">
      <c r="A805" s="20" t="s">
        <v>208</v>
      </c>
      <c r="B805" s="21" t="s">
        <v>191</v>
      </c>
      <c r="C805" s="21" t="s">
        <v>415</v>
      </c>
      <c r="D805" s="21"/>
      <c r="E805" s="4">
        <f>E806</f>
        <v>19550.5</v>
      </c>
      <c r="G805" s="39" t="s">
        <v>191</v>
      </c>
      <c r="H805" s="40" t="s">
        <v>415</v>
      </c>
      <c r="I805" s="40"/>
      <c r="J805" s="41">
        <v>19550500</v>
      </c>
    </row>
    <row r="806" spans="1:10" ht="30" x14ac:dyDescent="0.2">
      <c r="A806" s="20" t="s">
        <v>418</v>
      </c>
      <c r="B806" s="21" t="s">
        <v>191</v>
      </c>
      <c r="C806" s="21" t="s">
        <v>419</v>
      </c>
      <c r="D806" s="21"/>
      <c r="E806" s="4">
        <f>E807</f>
        <v>19550.5</v>
      </c>
      <c r="G806" s="39" t="s">
        <v>191</v>
      </c>
      <c r="H806" s="40" t="s">
        <v>419</v>
      </c>
      <c r="I806" s="40"/>
      <c r="J806" s="41">
        <v>19550500</v>
      </c>
    </row>
    <row r="807" spans="1:10" ht="15" x14ac:dyDescent="0.2">
      <c r="A807" s="20" t="s">
        <v>94</v>
      </c>
      <c r="B807" s="21" t="s">
        <v>191</v>
      </c>
      <c r="C807" s="21" t="s">
        <v>419</v>
      </c>
      <c r="D807" s="21" t="s">
        <v>93</v>
      </c>
      <c r="E807" s="4">
        <f>E808</f>
        <v>19550.5</v>
      </c>
      <c r="G807" s="39" t="s">
        <v>191</v>
      </c>
      <c r="H807" s="40" t="s">
        <v>419</v>
      </c>
      <c r="I807" s="40" t="s">
        <v>93</v>
      </c>
      <c r="J807" s="41">
        <v>19550500</v>
      </c>
    </row>
    <row r="808" spans="1:10" ht="15" x14ac:dyDescent="0.2">
      <c r="A808" s="20" t="s">
        <v>96</v>
      </c>
      <c r="B808" s="21" t="s">
        <v>191</v>
      </c>
      <c r="C808" s="21" t="s">
        <v>419</v>
      </c>
      <c r="D808" s="21" t="s">
        <v>95</v>
      </c>
      <c r="E808" s="4">
        <v>19550.5</v>
      </c>
      <c r="G808" s="39" t="s">
        <v>191</v>
      </c>
      <c r="H808" s="40" t="s">
        <v>419</v>
      </c>
      <c r="I808" s="40" t="s">
        <v>95</v>
      </c>
      <c r="J808" s="41">
        <v>19550500</v>
      </c>
    </row>
    <row r="809" spans="1:10" ht="12.75" customHeight="1" x14ac:dyDescent="0.2">
      <c r="G809" s="42" t="s">
        <v>589</v>
      </c>
      <c r="H809" s="43"/>
      <c r="I809" s="43"/>
      <c r="J809" s="44">
        <v>690891500</v>
      </c>
    </row>
  </sheetData>
  <mergeCells count="7">
    <mergeCell ref="C1:E2"/>
    <mergeCell ref="A4:E8"/>
    <mergeCell ref="B10:B11"/>
    <mergeCell ref="C10:C11"/>
    <mergeCell ref="D10:D11"/>
    <mergeCell ref="A10:A11"/>
    <mergeCell ref="E10:E11"/>
  </mergeCells>
  <pageMargins left="0.98425196850393704" right="0.59055118110236227" top="0.59055118110236227" bottom="0.59055118110236227" header="0" footer="0"/>
  <pageSetup paperSize="9" scale="64" fitToHeight="0" orientation="portrait" r:id="rId1"/>
  <headerFooter alignWithMargins="0"/>
  <colBreaks count="1" manualBreakCount="1">
    <brk id="6" max="80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budget3</dc:creator>
  <dc:description>POI HSSF rep:2.43.2.34</dc:description>
  <cp:lastModifiedBy>budget2</cp:lastModifiedBy>
  <cp:lastPrinted>2021-12-20T02:48:19Z</cp:lastPrinted>
  <dcterms:created xsi:type="dcterms:W3CDTF">2017-11-09T04:38:58Z</dcterms:created>
  <dcterms:modified xsi:type="dcterms:W3CDTF">2022-01-12T08:27:43Z</dcterms:modified>
</cp:coreProperties>
</file>